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altay-local/OneDrive - DOI/stress drop validation TAG/newevents/"/>
    </mc:Choice>
  </mc:AlternateContent>
  <xr:revisionPtr revIDLastSave="0" documentId="13_ncr:1_{40EB212F-C6F0-6847-9E11-2EB04C0552D9}" xr6:coauthVersionLast="47" xr6:coauthVersionMax="47" xr10:uidLastSave="{00000000-0000-0000-0000-000000000000}"/>
  <bookViews>
    <workbookView xWindow="440" yWindow="500" windowWidth="26180" windowHeight="15640" xr2:uid="{96CC4C7F-6CDA-9D49-94A8-82305DFC9D53}"/>
  </bookViews>
  <sheets>
    <sheet name="Combined" sheetId="8" r:id="rId1"/>
    <sheet name="Cat55" sheetId="1" r:id="rId2"/>
    <sheet name="SCSN catalog" sheetId="7" r:id="rId3"/>
    <sheet name="MomentTensor" sheetId="2" r:id="rId4"/>
    <sheet name="FM" sheetId="3" r:id="rId5"/>
    <sheet name="Mag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56" i="8" l="1"/>
  <c r="BR56" i="8"/>
  <c r="BQ56" i="8"/>
  <c r="BP56" i="8"/>
  <c r="BO56" i="8"/>
  <c r="BD56" i="8"/>
  <c r="BC56" i="8"/>
  <c r="BB56" i="8"/>
  <c r="BL56" i="8" s="1"/>
  <c r="BA56" i="8"/>
  <c r="AZ56" i="8"/>
  <c r="AY56" i="8"/>
  <c r="BK56" i="8" s="1"/>
  <c r="AX56" i="8"/>
  <c r="AW56" i="8"/>
  <c r="AV56" i="8"/>
  <c r="BJ56" i="8" s="1"/>
  <c r="AU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Q56" i="8"/>
  <c r="G56" i="8"/>
  <c r="F56" i="8"/>
  <c r="BS55" i="8"/>
  <c r="BR55" i="8"/>
  <c r="BQ55" i="8"/>
  <c r="BP55" i="8"/>
  <c r="BO55" i="8"/>
  <c r="BA55" i="8"/>
  <c r="AZ55" i="8"/>
  <c r="AY55" i="8"/>
  <c r="BL55" i="8" s="1"/>
  <c r="AX55" i="8"/>
  <c r="AW55" i="8"/>
  <c r="AV55" i="8"/>
  <c r="BJ55" i="8" s="1"/>
  <c r="AU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Q55" i="8"/>
  <c r="G55" i="8"/>
  <c r="F55" i="8"/>
  <c r="BS54" i="8"/>
  <c r="BR54" i="8"/>
  <c r="BQ54" i="8"/>
  <c r="BP54" i="8"/>
  <c r="BO54" i="8"/>
  <c r="BA54" i="8"/>
  <c r="AZ54" i="8"/>
  <c r="AY54" i="8"/>
  <c r="BL54" i="8" s="1"/>
  <c r="AX54" i="8"/>
  <c r="AW54" i="8"/>
  <c r="AV54" i="8"/>
  <c r="BJ54" i="8" s="1"/>
  <c r="AU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Q54" i="8"/>
  <c r="G54" i="8"/>
  <c r="F54" i="8"/>
  <c r="BS53" i="8"/>
  <c r="BR53" i="8"/>
  <c r="BQ53" i="8"/>
  <c r="BP53" i="8"/>
  <c r="BO53" i="8"/>
  <c r="BT53" i="8" s="1"/>
  <c r="BA53" i="8"/>
  <c r="AZ53" i="8"/>
  <c r="AY53" i="8"/>
  <c r="BL53" i="8" s="1"/>
  <c r="AX53" i="8"/>
  <c r="AW53" i="8"/>
  <c r="AV53" i="8"/>
  <c r="BJ53" i="8" s="1"/>
  <c r="AU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Q53" i="8"/>
  <c r="G53" i="8"/>
  <c r="F53" i="8"/>
  <c r="BS52" i="8"/>
  <c r="BR52" i="8"/>
  <c r="BQ52" i="8"/>
  <c r="BP52" i="8"/>
  <c r="BO52" i="8"/>
  <c r="BG52" i="8"/>
  <c r="BF52" i="8"/>
  <c r="BE52" i="8"/>
  <c r="BL52" i="8" s="1"/>
  <c r="BD52" i="8"/>
  <c r="BC52" i="8"/>
  <c r="BB52" i="8"/>
  <c r="BJ52" i="8" s="1"/>
  <c r="BA52" i="8"/>
  <c r="AZ52" i="8"/>
  <c r="AY52" i="8"/>
  <c r="BK52" i="8" s="1"/>
  <c r="AX52" i="8"/>
  <c r="AW52" i="8"/>
  <c r="AV52" i="8"/>
  <c r="BI52" i="8" s="1"/>
  <c r="AU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G52" i="8"/>
  <c r="F52" i="8"/>
  <c r="BS51" i="8"/>
  <c r="BR51" i="8"/>
  <c r="BQ51" i="8"/>
  <c r="BP51" i="8"/>
  <c r="BO51" i="8"/>
  <c r="BT51" i="8" s="1"/>
  <c r="BA51" i="8"/>
  <c r="AZ51" i="8"/>
  <c r="AY51" i="8"/>
  <c r="AX51" i="8"/>
  <c r="AW51" i="8"/>
  <c r="AV51" i="8"/>
  <c r="BJ51" i="8" s="1"/>
  <c r="AU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Q51" i="8"/>
  <c r="G51" i="8"/>
  <c r="F51" i="8"/>
  <c r="BS50" i="8"/>
  <c r="BR50" i="8"/>
  <c r="BQ50" i="8"/>
  <c r="BP50" i="8"/>
  <c r="BO50" i="8"/>
  <c r="BA50" i="8"/>
  <c r="AZ50" i="8"/>
  <c r="AY50" i="8"/>
  <c r="AX50" i="8"/>
  <c r="AW50" i="8"/>
  <c r="AV50" i="8"/>
  <c r="BJ50" i="8" s="1"/>
  <c r="AU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Q50" i="8"/>
  <c r="G50" i="8"/>
  <c r="F50" i="8"/>
  <c r="BS49" i="8"/>
  <c r="BR49" i="8"/>
  <c r="BQ49" i="8"/>
  <c r="BP49" i="8"/>
  <c r="BO49" i="8"/>
  <c r="BD49" i="8"/>
  <c r="BC49" i="8"/>
  <c r="BB49" i="8"/>
  <c r="BL49" i="8" s="1"/>
  <c r="BA49" i="8"/>
  <c r="AZ49" i="8"/>
  <c r="AY49" i="8"/>
  <c r="BK49" i="8" s="1"/>
  <c r="AX49" i="8"/>
  <c r="AW49" i="8"/>
  <c r="AV49" i="8"/>
  <c r="BJ49" i="8" s="1"/>
  <c r="AU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Q49" i="8"/>
  <c r="G49" i="8"/>
  <c r="F49" i="8"/>
  <c r="BS48" i="8"/>
  <c r="BR48" i="8"/>
  <c r="BQ48" i="8"/>
  <c r="BP48" i="8"/>
  <c r="BO48" i="8"/>
  <c r="BA48" i="8"/>
  <c r="AZ48" i="8"/>
  <c r="AY48" i="8"/>
  <c r="BL48" i="8" s="1"/>
  <c r="AX48" i="8"/>
  <c r="AW48" i="8"/>
  <c r="AV48" i="8"/>
  <c r="BJ48" i="8" s="1"/>
  <c r="AU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Q48" i="8"/>
  <c r="G48" i="8"/>
  <c r="F48" i="8"/>
  <c r="BS47" i="8"/>
  <c r="BR47" i="8"/>
  <c r="BQ47" i="8"/>
  <c r="BP47" i="8"/>
  <c r="BO47" i="8"/>
  <c r="BG47" i="8"/>
  <c r="BF47" i="8"/>
  <c r="BE47" i="8"/>
  <c r="BL47" i="8" s="1"/>
  <c r="BD47" i="8"/>
  <c r="BC47" i="8"/>
  <c r="BB47" i="8"/>
  <c r="BJ47" i="8" s="1"/>
  <c r="BA47" i="8"/>
  <c r="AZ47" i="8"/>
  <c r="AY47" i="8"/>
  <c r="BI47" i="8" s="1"/>
  <c r="AX47" i="8"/>
  <c r="AW47" i="8"/>
  <c r="AV47" i="8"/>
  <c r="BK47" i="8" s="1"/>
  <c r="AU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G47" i="8"/>
  <c r="F47" i="8"/>
  <c r="BS46" i="8"/>
  <c r="BR46" i="8"/>
  <c r="BQ46" i="8"/>
  <c r="BP46" i="8"/>
  <c r="BO46" i="8"/>
  <c r="BG46" i="8"/>
  <c r="BF46" i="8"/>
  <c r="BE46" i="8"/>
  <c r="BL46" i="8" s="1"/>
  <c r="BD46" i="8"/>
  <c r="BC46" i="8"/>
  <c r="BB46" i="8"/>
  <c r="BJ46" i="8" s="1"/>
  <c r="BA46" i="8"/>
  <c r="AZ46" i="8"/>
  <c r="AY46" i="8"/>
  <c r="BK46" i="8" s="1"/>
  <c r="AX46" i="8"/>
  <c r="AW46" i="8"/>
  <c r="AV46" i="8"/>
  <c r="BI46" i="8" s="1"/>
  <c r="AU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Q46" i="8"/>
  <c r="G46" i="8"/>
  <c r="F46" i="8"/>
  <c r="BS45" i="8"/>
  <c r="BR45" i="8"/>
  <c r="BQ45" i="8"/>
  <c r="BP45" i="8"/>
  <c r="BO45" i="8"/>
  <c r="BA45" i="8"/>
  <c r="AZ45" i="8"/>
  <c r="AY45" i="8"/>
  <c r="BL45" i="8" s="1"/>
  <c r="AX45" i="8"/>
  <c r="AW45" i="8"/>
  <c r="AV45" i="8"/>
  <c r="BJ45" i="8" s="1"/>
  <c r="AU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Q45" i="8"/>
  <c r="G45" i="8"/>
  <c r="F45" i="8"/>
  <c r="BS44" i="8"/>
  <c r="BR44" i="8"/>
  <c r="BQ44" i="8"/>
  <c r="BP44" i="8"/>
  <c r="BO44" i="8"/>
  <c r="BA44" i="8"/>
  <c r="AZ44" i="8"/>
  <c r="AY44" i="8"/>
  <c r="BL44" i="8" s="1"/>
  <c r="AX44" i="8"/>
  <c r="AW44" i="8"/>
  <c r="AV44" i="8"/>
  <c r="BJ44" i="8" s="1"/>
  <c r="AU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Q44" i="8"/>
  <c r="G44" i="8"/>
  <c r="F44" i="8"/>
  <c r="BS43" i="8"/>
  <c r="BR43" i="8"/>
  <c r="BQ43" i="8"/>
  <c r="BP43" i="8"/>
  <c r="BO43" i="8"/>
  <c r="BG43" i="8"/>
  <c r="BF43" i="8"/>
  <c r="BE43" i="8"/>
  <c r="BL43" i="8" s="1"/>
  <c r="BD43" i="8"/>
  <c r="BC43" i="8"/>
  <c r="BB43" i="8"/>
  <c r="BK43" i="8" s="1"/>
  <c r="BA43" i="8"/>
  <c r="AZ43" i="8"/>
  <c r="AY43" i="8"/>
  <c r="BJ43" i="8" s="1"/>
  <c r="AX43" i="8"/>
  <c r="AW43" i="8"/>
  <c r="AV43" i="8"/>
  <c r="BI43" i="8" s="1"/>
  <c r="AU43" i="8"/>
  <c r="AS43" i="8"/>
  <c r="AR43" i="8"/>
  <c r="AQ43" i="8"/>
  <c r="AP43" i="8"/>
  <c r="AO43" i="8"/>
  <c r="AN43" i="8"/>
  <c r="AM43" i="8"/>
  <c r="AL43" i="8"/>
  <c r="AK43" i="8"/>
  <c r="AJ43" i="8"/>
  <c r="AI43" i="8"/>
  <c r="AH43" i="8"/>
  <c r="AG43" i="8"/>
  <c r="Q43" i="8"/>
  <c r="G43" i="8"/>
  <c r="F43" i="8"/>
  <c r="BS42" i="8"/>
  <c r="BR42" i="8"/>
  <c r="BQ42" i="8"/>
  <c r="BP42" i="8"/>
  <c r="BO42" i="8"/>
  <c r="BA42" i="8"/>
  <c r="AZ42" i="8"/>
  <c r="AY42" i="8"/>
  <c r="BL42" i="8" s="1"/>
  <c r="AX42" i="8"/>
  <c r="AW42" i="8"/>
  <c r="AV42" i="8"/>
  <c r="BJ42" i="8" s="1"/>
  <c r="AU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Q42" i="8"/>
  <c r="G42" i="8"/>
  <c r="F42" i="8"/>
  <c r="BS41" i="8"/>
  <c r="BR41" i="8"/>
  <c r="BQ41" i="8"/>
  <c r="BP41" i="8"/>
  <c r="BO41" i="8"/>
  <c r="BA41" i="8"/>
  <c r="AZ41" i="8"/>
  <c r="AY41" i="8"/>
  <c r="BL41" i="8" s="1"/>
  <c r="AX41" i="8"/>
  <c r="AW41" i="8"/>
  <c r="AV41" i="8"/>
  <c r="BJ41" i="8" s="1"/>
  <c r="AU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Q41" i="8"/>
  <c r="G41" i="8"/>
  <c r="F41" i="8"/>
  <c r="BS40" i="8"/>
  <c r="BR40" i="8"/>
  <c r="BQ40" i="8"/>
  <c r="BP40" i="8"/>
  <c r="BO40" i="8"/>
  <c r="BA40" i="8"/>
  <c r="AZ40" i="8"/>
  <c r="AY40" i="8"/>
  <c r="BL40" i="8" s="1"/>
  <c r="AX40" i="8"/>
  <c r="AW40" i="8"/>
  <c r="AV40" i="8"/>
  <c r="BJ40" i="8" s="1"/>
  <c r="AU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Q40" i="8"/>
  <c r="G40" i="8"/>
  <c r="F40" i="8"/>
  <c r="BS39" i="8"/>
  <c r="BR39" i="8"/>
  <c r="BQ39" i="8"/>
  <c r="BP39" i="8"/>
  <c r="BO39" i="8"/>
  <c r="BA39" i="8"/>
  <c r="AZ39" i="8"/>
  <c r="AY39" i="8"/>
  <c r="BL39" i="8" s="1"/>
  <c r="AX39" i="8"/>
  <c r="AW39" i="8"/>
  <c r="AV39" i="8"/>
  <c r="BJ39" i="8" s="1"/>
  <c r="AU39" i="8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Q39" i="8"/>
  <c r="G39" i="8"/>
  <c r="F39" i="8"/>
  <c r="BS38" i="8"/>
  <c r="BR38" i="8"/>
  <c r="BQ38" i="8"/>
  <c r="BP38" i="8"/>
  <c r="BO38" i="8"/>
  <c r="BG38" i="8"/>
  <c r="BF38" i="8"/>
  <c r="BE38" i="8"/>
  <c r="BL38" i="8" s="1"/>
  <c r="BD38" i="8"/>
  <c r="BC38" i="8"/>
  <c r="BB38" i="8"/>
  <c r="BK38" i="8" s="1"/>
  <c r="BA38" i="8"/>
  <c r="AZ38" i="8"/>
  <c r="AY38" i="8"/>
  <c r="BJ38" i="8" s="1"/>
  <c r="AX38" i="8"/>
  <c r="AW38" i="8"/>
  <c r="AV38" i="8"/>
  <c r="BI38" i="8" s="1"/>
  <c r="AU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Q38" i="8"/>
  <c r="G38" i="8"/>
  <c r="F38" i="8"/>
  <c r="BS37" i="8"/>
  <c r="BR37" i="8"/>
  <c r="BQ37" i="8"/>
  <c r="BP37" i="8"/>
  <c r="BO37" i="8"/>
  <c r="BD37" i="8"/>
  <c r="BC37" i="8"/>
  <c r="BB37" i="8"/>
  <c r="BL37" i="8" s="1"/>
  <c r="BA37" i="8"/>
  <c r="AZ37" i="8"/>
  <c r="AY37" i="8"/>
  <c r="BK37" i="8" s="1"/>
  <c r="AX37" i="8"/>
  <c r="AW37" i="8"/>
  <c r="AV37" i="8"/>
  <c r="BJ37" i="8" s="1"/>
  <c r="AU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Q37" i="8"/>
  <c r="G37" i="8"/>
  <c r="F37" i="8"/>
  <c r="BS36" i="8"/>
  <c r="BR36" i="8"/>
  <c r="BQ36" i="8"/>
  <c r="BP36" i="8"/>
  <c r="BO36" i="8"/>
  <c r="BD36" i="8"/>
  <c r="BC36" i="8"/>
  <c r="BB36" i="8"/>
  <c r="BA36" i="8"/>
  <c r="AZ36" i="8"/>
  <c r="AY36" i="8"/>
  <c r="BL36" i="8" s="1"/>
  <c r="AX36" i="8"/>
  <c r="AW36" i="8"/>
  <c r="AV36" i="8"/>
  <c r="BJ36" i="8" s="1"/>
  <c r="AU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Q36" i="8"/>
  <c r="G36" i="8"/>
  <c r="F36" i="8"/>
  <c r="BS35" i="8"/>
  <c r="BR35" i="8"/>
  <c r="BQ35" i="8"/>
  <c r="BP35" i="8"/>
  <c r="BO35" i="8"/>
  <c r="BD35" i="8"/>
  <c r="BC35" i="8"/>
  <c r="BB35" i="8"/>
  <c r="BL35" i="8" s="1"/>
  <c r="BA35" i="8"/>
  <c r="AZ35" i="8"/>
  <c r="AY35" i="8"/>
  <c r="BK35" i="8" s="1"/>
  <c r="AX35" i="8"/>
  <c r="AW35" i="8"/>
  <c r="AV35" i="8"/>
  <c r="BJ35" i="8" s="1"/>
  <c r="AU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Q35" i="8"/>
  <c r="G35" i="8"/>
  <c r="F35" i="8"/>
  <c r="BS34" i="8"/>
  <c r="BR34" i="8"/>
  <c r="BQ34" i="8"/>
  <c r="BP34" i="8"/>
  <c r="BO34" i="8"/>
  <c r="BD34" i="8"/>
  <c r="BC34" i="8"/>
  <c r="BB34" i="8"/>
  <c r="BA34" i="8"/>
  <c r="AZ34" i="8"/>
  <c r="AY34" i="8"/>
  <c r="BL34" i="8" s="1"/>
  <c r="AX34" i="8"/>
  <c r="AW34" i="8"/>
  <c r="AV34" i="8"/>
  <c r="BJ34" i="8" s="1"/>
  <c r="AU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Q34" i="8"/>
  <c r="G34" i="8"/>
  <c r="F34" i="8"/>
  <c r="BS33" i="8"/>
  <c r="BR33" i="8"/>
  <c r="BQ33" i="8"/>
  <c r="BP33" i="8"/>
  <c r="BO33" i="8"/>
  <c r="BD33" i="8"/>
  <c r="BC33" i="8"/>
  <c r="BB33" i="8"/>
  <c r="BA33" i="8"/>
  <c r="AZ33" i="8"/>
  <c r="AY33" i="8"/>
  <c r="AX33" i="8"/>
  <c r="AW33" i="8"/>
  <c r="AV33" i="8"/>
  <c r="BJ33" i="8" s="1"/>
  <c r="AU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Q33" i="8"/>
  <c r="G33" i="8"/>
  <c r="F33" i="8"/>
  <c r="BS32" i="8"/>
  <c r="BR32" i="8"/>
  <c r="BQ32" i="8"/>
  <c r="BP32" i="8"/>
  <c r="BO32" i="8"/>
  <c r="BD32" i="8"/>
  <c r="BC32" i="8"/>
  <c r="BB32" i="8"/>
  <c r="BL32" i="8" s="1"/>
  <c r="BA32" i="8"/>
  <c r="AZ32" i="8"/>
  <c r="AY32" i="8"/>
  <c r="BJ32" i="8" s="1"/>
  <c r="AX32" i="8"/>
  <c r="AW32" i="8"/>
  <c r="AV32" i="8"/>
  <c r="BK32" i="8" s="1"/>
  <c r="AU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Q32" i="8"/>
  <c r="G32" i="8"/>
  <c r="F32" i="8"/>
  <c r="BS31" i="8"/>
  <c r="BR31" i="8"/>
  <c r="BQ31" i="8"/>
  <c r="BP31" i="8"/>
  <c r="BO31" i="8"/>
  <c r="BD31" i="8"/>
  <c r="BC31" i="8"/>
  <c r="BB31" i="8"/>
  <c r="BL31" i="8" s="1"/>
  <c r="BA31" i="8"/>
  <c r="AZ31" i="8"/>
  <c r="AY31" i="8"/>
  <c r="BJ31" i="8" s="1"/>
  <c r="AX31" i="8"/>
  <c r="AW31" i="8"/>
  <c r="AV31" i="8"/>
  <c r="BK31" i="8" s="1"/>
  <c r="AU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Q31" i="8"/>
  <c r="G31" i="8"/>
  <c r="F31" i="8"/>
  <c r="BS30" i="8"/>
  <c r="BR30" i="8"/>
  <c r="BQ30" i="8"/>
  <c r="BP30" i="8"/>
  <c r="BO30" i="8"/>
  <c r="BD30" i="8"/>
  <c r="BC30" i="8"/>
  <c r="BB30" i="8"/>
  <c r="BA30" i="8"/>
  <c r="AZ30" i="8"/>
  <c r="AY30" i="8"/>
  <c r="BL30" i="8" s="1"/>
  <c r="AX30" i="8"/>
  <c r="AW30" i="8"/>
  <c r="AV30" i="8"/>
  <c r="BJ30" i="8" s="1"/>
  <c r="AU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Q30" i="8"/>
  <c r="G30" i="8"/>
  <c r="F30" i="8"/>
  <c r="BS29" i="8"/>
  <c r="BR29" i="8"/>
  <c r="BQ29" i="8"/>
  <c r="BP29" i="8"/>
  <c r="BO29" i="8"/>
  <c r="BD29" i="8"/>
  <c r="BC29" i="8"/>
  <c r="BB29" i="8"/>
  <c r="BA29" i="8"/>
  <c r="AZ29" i="8"/>
  <c r="AY29" i="8"/>
  <c r="BL29" i="8" s="1"/>
  <c r="AX29" i="8"/>
  <c r="AW29" i="8"/>
  <c r="AV29" i="8"/>
  <c r="BJ29" i="8" s="1"/>
  <c r="AU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Q29" i="8"/>
  <c r="G29" i="8"/>
  <c r="F29" i="8"/>
  <c r="BS28" i="8"/>
  <c r="BR28" i="8"/>
  <c r="BQ28" i="8"/>
  <c r="BP28" i="8"/>
  <c r="BO28" i="8"/>
  <c r="BD28" i="8"/>
  <c r="BC28" i="8"/>
  <c r="BB28" i="8"/>
  <c r="BL28" i="8" s="1"/>
  <c r="BA28" i="8"/>
  <c r="AZ28" i="8"/>
  <c r="AY28" i="8"/>
  <c r="BK28" i="8" s="1"/>
  <c r="AX28" i="8"/>
  <c r="AW28" i="8"/>
  <c r="AV28" i="8"/>
  <c r="BJ28" i="8" s="1"/>
  <c r="AU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Q28" i="8"/>
  <c r="G28" i="8"/>
  <c r="F28" i="8"/>
  <c r="BS27" i="8"/>
  <c r="BR27" i="8"/>
  <c r="BQ27" i="8"/>
  <c r="BP27" i="8"/>
  <c r="BO27" i="8"/>
  <c r="BT27" i="8" s="1"/>
  <c r="BG27" i="8"/>
  <c r="BF27" i="8"/>
  <c r="BE27" i="8"/>
  <c r="BL27" i="8" s="1"/>
  <c r="BD27" i="8"/>
  <c r="BC27" i="8"/>
  <c r="BB27" i="8"/>
  <c r="BK27" i="8" s="1"/>
  <c r="BA27" i="8"/>
  <c r="AZ27" i="8"/>
  <c r="AY27" i="8"/>
  <c r="BJ27" i="8" s="1"/>
  <c r="AX27" i="8"/>
  <c r="AW27" i="8"/>
  <c r="AV27" i="8"/>
  <c r="BI27" i="8" s="1"/>
  <c r="AU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Q27" i="8"/>
  <c r="G27" i="8"/>
  <c r="F27" i="8"/>
  <c r="BS26" i="8"/>
  <c r="BR26" i="8"/>
  <c r="BQ26" i="8"/>
  <c r="BP26" i="8"/>
  <c r="BO26" i="8"/>
  <c r="BD26" i="8"/>
  <c r="BC26" i="8"/>
  <c r="BB26" i="8"/>
  <c r="BL26" i="8" s="1"/>
  <c r="BA26" i="8"/>
  <c r="AZ26" i="8"/>
  <c r="AY26" i="8"/>
  <c r="BK26" i="8" s="1"/>
  <c r="AX26" i="8"/>
  <c r="AW26" i="8"/>
  <c r="AV26" i="8"/>
  <c r="BJ26" i="8" s="1"/>
  <c r="AU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Q26" i="8"/>
  <c r="G26" i="8"/>
  <c r="F26" i="8"/>
  <c r="BS25" i="8"/>
  <c r="BR25" i="8"/>
  <c r="BQ25" i="8"/>
  <c r="BP25" i="8"/>
  <c r="BO25" i="8"/>
  <c r="BD25" i="8"/>
  <c r="BC25" i="8"/>
  <c r="BB25" i="8"/>
  <c r="BA25" i="8"/>
  <c r="AZ25" i="8"/>
  <c r="AY25" i="8"/>
  <c r="BL25" i="8" s="1"/>
  <c r="AX25" i="8"/>
  <c r="AW25" i="8"/>
  <c r="AV25" i="8"/>
  <c r="BJ25" i="8" s="1"/>
  <c r="AU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Q25" i="8"/>
  <c r="G25" i="8"/>
  <c r="F25" i="8"/>
  <c r="BS24" i="8"/>
  <c r="BR24" i="8"/>
  <c r="BQ24" i="8"/>
  <c r="BP24" i="8"/>
  <c r="BO24" i="8"/>
  <c r="BD24" i="8"/>
  <c r="BC24" i="8"/>
  <c r="BB24" i="8"/>
  <c r="BA24" i="8"/>
  <c r="AZ24" i="8"/>
  <c r="AY24" i="8"/>
  <c r="BL24" i="8" s="1"/>
  <c r="AX24" i="8"/>
  <c r="AW24" i="8"/>
  <c r="AV24" i="8"/>
  <c r="BJ24" i="8" s="1"/>
  <c r="AU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Q24" i="8"/>
  <c r="G24" i="8"/>
  <c r="F24" i="8"/>
  <c r="BS23" i="8"/>
  <c r="BR23" i="8"/>
  <c r="BQ23" i="8"/>
  <c r="BP23" i="8"/>
  <c r="BO23" i="8"/>
  <c r="BG23" i="8"/>
  <c r="BF23" i="8"/>
  <c r="BE23" i="8"/>
  <c r="BL23" i="8" s="1"/>
  <c r="BD23" i="8"/>
  <c r="BC23" i="8"/>
  <c r="BB23" i="8"/>
  <c r="BK23" i="8" s="1"/>
  <c r="BA23" i="8"/>
  <c r="AZ23" i="8"/>
  <c r="AY23" i="8"/>
  <c r="BJ23" i="8" s="1"/>
  <c r="AX23" i="8"/>
  <c r="AW23" i="8"/>
  <c r="AV23" i="8"/>
  <c r="BI23" i="8" s="1"/>
  <c r="AU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G23" i="8"/>
  <c r="F23" i="8"/>
  <c r="BS22" i="8"/>
  <c r="BR22" i="8"/>
  <c r="BQ22" i="8"/>
  <c r="BP22" i="8"/>
  <c r="BO22" i="8"/>
  <c r="BD22" i="8"/>
  <c r="BC22" i="8"/>
  <c r="BB22" i="8"/>
  <c r="BA22" i="8"/>
  <c r="AZ22" i="8"/>
  <c r="AY22" i="8"/>
  <c r="BL22" i="8" s="1"/>
  <c r="AX22" i="8"/>
  <c r="AW22" i="8"/>
  <c r="AV22" i="8"/>
  <c r="BJ22" i="8" s="1"/>
  <c r="AU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Q22" i="8"/>
  <c r="G22" i="8"/>
  <c r="F22" i="8"/>
  <c r="BS21" i="8"/>
  <c r="BR21" i="8"/>
  <c r="BQ21" i="8"/>
  <c r="BP21" i="8"/>
  <c r="BO21" i="8"/>
  <c r="BD21" i="8"/>
  <c r="BC21" i="8"/>
  <c r="BB21" i="8"/>
  <c r="BL21" i="8" s="1"/>
  <c r="BA21" i="8"/>
  <c r="AZ21" i="8"/>
  <c r="AY21" i="8"/>
  <c r="BK21" i="8" s="1"/>
  <c r="AX21" i="8"/>
  <c r="AW21" i="8"/>
  <c r="AV21" i="8"/>
  <c r="BJ21" i="8" s="1"/>
  <c r="AU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Q21" i="8"/>
  <c r="G21" i="8"/>
  <c r="F21" i="8"/>
  <c r="BS20" i="8"/>
  <c r="BR20" i="8"/>
  <c r="BQ20" i="8"/>
  <c r="BP20" i="8"/>
  <c r="BO20" i="8"/>
  <c r="BG20" i="8"/>
  <c r="BF20" i="8"/>
  <c r="BE20" i="8"/>
  <c r="BL20" i="8" s="1"/>
  <c r="BD20" i="8"/>
  <c r="BC20" i="8"/>
  <c r="BB20" i="8"/>
  <c r="BK20" i="8" s="1"/>
  <c r="BA20" i="8"/>
  <c r="AZ20" i="8"/>
  <c r="AY20" i="8"/>
  <c r="BJ20" i="8" s="1"/>
  <c r="AX20" i="8"/>
  <c r="AW20" i="8"/>
  <c r="AV20" i="8"/>
  <c r="BI20" i="8" s="1"/>
  <c r="AU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Q20" i="8"/>
  <c r="G20" i="8"/>
  <c r="F20" i="8"/>
  <c r="BS19" i="8"/>
  <c r="BR19" i="8"/>
  <c r="BQ19" i="8"/>
  <c r="BP19" i="8"/>
  <c r="BO19" i="8"/>
  <c r="BD19" i="8"/>
  <c r="BC19" i="8"/>
  <c r="BB19" i="8"/>
  <c r="BL19" i="8" s="1"/>
  <c r="BA19" i="8"/>
  <c r="AZ19" i="8"/>
  <c r="AY19" i="8"/>
  <c r="BK19" i="8" s="1"/>
  <c r="AX19" i="8"/>
  <c r="AW19" i="8"/>
  <c r="AV19" i="8"/>
  <c r="BJ19" i="8" s="1"/>
  <c r="AU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Q19" i="8"/>
  <c r="G19" i="8"/>
  <c r="F19" i="8"/>
  <c r="BS18" i="8"/>
  <c r="BR18" i="8"/>
  <c r="BQ18" i="8"/>
  <c r="BP18" i="8"/>
  <c r="BO18" i="8"/>
  <c r="BD18" i="8"/>
  <c r="BC18" i="8"/>
  <c r="BB18" i="8"/>
  <c r="BL18" i="8" s="1"/>
  <c r="BA18" i="8"/>
  <c r="AZ18" i="8"/>
  <c r="AY18" i="8"/>
  <c r="BK18" i="8" s="1"/>
  <c r="AX18" i="8"/>
  <c r="AW18" i="8"/>
  <c r="AV18" i="8"/>
  <c r="BJ18" i="8" s="1"/>
  <c r="AU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Q18" i="8"/>
  <c r="G18" i="8"/>
  <c r="F18" i="8"/>
  <c r="BS17" i="8"/>
  <c r="BR17" i="8"/>
  <c r="BQ17" i="8"/>
  <c r="BP17" i="8"/>
  <c r="BO17" i="8"/>
  <c r="BG17" i="8"/>
  <c r="BF17" i="8"/>
  <c r="BE17" i="8"/>
  <c r="BL17" i="8" s="1"/>
  <c r="BD17" i="8"/>
  <c r="BC17" i="8"/>
  <c r="BB17" i="8"/>
  <c r="BK17" i="8" s="1"/>
  <c r="BA17" i="8"/>
  <c r="AZ17" i="8"/>
  <c r="AY17" i="8"/>
  <c r="BJ17" i="8" s="1"/>
  <c r="AX17" i="8"/>
  <c r="AW17" i="8"/>
  <c r="AV17" i="8"/>
  <c r="BI17" i="8" s="1"/>
  <c r="AU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G17" i="8"/>
  <c r="F17" i="8"/>
  <c r="BS16" i="8"/>
  <c r="BR16" i="8"/>
  <c r="BQ16" i="8"/>
  <c r="BP16" i="8"/>
  <c r="BO16" i="8"/>
  <c r="BG16" i="8"/>
  <c r="BF16" i="8"/>
  <c r="BE16" i="8"/>
  <c r="BL16" i="8" s="1"/>
  <c r="BD16" i="8"/>
  <c r="BC16" i="8"/>
  <c r="BB16" i="8"/>
  <c r="BK16" i="8" s="1"/>
  <c r="BA16" i="8"/>
  <c r="AZ16" i="8"/>
  <c r="AY16" i="8"/>
  <c r="BJ16" i="8" s="1"/>
  <c r="AX16" i="8"/>
  <c r="AW16" i="8"/>
  <c r="AV16" i="8"/>
  <c r="BI16" i="8" s="1"/>
  <c r="AU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Q16" i="8"/>
  <c r="G16" i="8"/>
  <c r="F16" i="8"/>
  <c r="BS15" i="8"/>
  <c r="BR15" i="8"/>
  <c r="BQ15" i="8"/>
  <c r="BP15" i="8"/>
  <c r="BO15" i="8"/>
  <c r="BD15" i="8"/>
  <c r="BC15" i="8"/>
  <c r="BB15" i="8"/>
  <c r="BL15" i="8" s="1"/>
  <c r="BA15" i="8"/>
  <c r="AZ15" i="8"/>
  <c r="AY15" i="8"/>
  <c r="BK15" i="8" s="1"/>
  <c r="AX15" i="8"/>
  <c r="AW15" i="8"/>
  <c r="AV15" i="8"/>
  <c r="BJ15" i="8" s="1"/>
  <c r="AU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Q15" i="8"/>
  <c r="G15" i="8"/>
  <c r="F15" i="8"/>
  <c r="BS14" i="8"/>
  <c r="BR14" i="8"/>
  <c r="BQ14" i="8"/>
  <c r="BP14" i="8"/>
  <c r="BO14" i="8"/>
  <c r="BG14" i="8"/>
  <c r="BF14" i="8"/>
  <c r="BE14" i="8"/>
  <c r="BL14" i="8" s="1"/>
  <c r="BD14" i="8"/>
  <c r="BC14" i="8"/>
  <c r="BB14" i="8"/>
  <c r="BK14" i="8" s="1"/>
  <c r="BA14" i="8"/>
  <c r="AZ14" i="8"/>
  <c r="AY14" i="8"/>
  <c r="BJ14" i="8" s="1"/>
  <c r="AX14" i="8"/>
  <c r="AW14" i="8"/>
  <c r="AV14" i="8"/>
  <c r="BI14" i="8" s="1"/>
  <c r="AU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G14" i="8"/>
  <c r="F14" i="8"/>
  <c r="BS13" i="8"/>
  <c r="BR13" i="8"/>
  <c r="BQ13" i="8"/>
  <c r="BP13" i="8"/>
  <c r="BO13" i="8"/>
  <c r="BG13" i="8"/>
  <c r="BF13" i="8"/>
  <c r="BE13" i="8"/>
  <c r="BL13" i="8" s="1"/>
  <c r="BD13" i="8"/>
  <c r="BC13" i="8"/>
  <c r="BB13" i="8"/>
  <c r="BK13" i="8" s="1"/>
  <c r="BA13" i="8"/>
  <c r="AZ13" i="8"/>
  <c r="AY13" i="8"/>
  <c r="BJ13" i="8" s="1"/>
  <c r="AX13" i="8"/>
  <c r="AW13" i="8"/>
  <c r="AV13" i="8"/>
  <c r="BI13" i="8" s="1"/>
  <c r="AU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Q13" i="8"/>
  <c r="G13" i="8"/>
  <c r="F13" i="8"/>
  <c r="BS12" i="8"/>
  <c r="BR12" i="8"/>
  <c r="BQ12" i="8"/>
  <c r="BP12" i="8"/>
  <c r="BO12" i="8"/>
  <c r="BG12" i="8"/>
  <c r="BF12" i="8"/>
  <c r="BE12" i="8"/>
  <c r="BL12" i="8" s="1"/>
  <c r="BD12" i="8"/>
  <c r="BC12" i="8"/>
  <c r="BB12" i="8"/>
  <c r="BI12" i="8" s="1"/>
  <c r="BA12" i="8"/>
  <c r="AZ12" i="8"/>
  <c r="AY12" i="8"/>
  <c r="BJ12" i="8" s="1"/>
  <c r="AX12" i="8"/>
  <c r="AW12" i="8"/>
  <c r="AV12" i="8"/>
  <c r="BK12" i="8" s="1"/>
  <c r="AU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Q12" i="8"/>
  <c r="G12" i="8"/>
  <c r="F12" i="8"/>
  <c r="BS11" i="8"/>
  <c r="BR11" i="8"/>
  <c r="BQ11" i="8"/>
  <c r="BP11" i="8"/>
  <c r="BO11" i="8"/>
  <c r="BD11" i="8"/>
  <c r="BC11" i="8"/>
  <c r="BB11" i="8"/>
  <c r="BL11" i="8" s="1"/>
  <c r="BA11" i="8"/>
  <c r="AZ11" i="8"/>
  <c r="AY11" i="8"/>
  <c r="BJ11" i="8" s="1"/>
  <c r="AX11" i="8"/>
  <c r="AW11" i="8"/>
  <c r="AV11" i="8"/>
  <c r="BK11" i="8" s="1"/>
  <c r="AU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Q11" i="8"/>
  <c r="G11" i="8"/>
  <c r="F11" i="8"/>
  <c r="BS10" i="8"/>
  <c r="BR10" i="8"/>
  <c r="BQ10" i="8"/>
  <c r="BP10" i="8"/>
  <c r="BO10" i="8"/>
  <c r="BG10" i="8"/>
  <c r="BF10" i="8"/>
  <c r="BE10" i="8"/>
  <c r="BL10" i="8" s="1"/>
  <c r="BD10" i="8"/>
  <c r="BC10" i="8"/>
  <c r="BB10" i="8"/>
  <c r="BI10" i="8" s="1"/>
  <c r="BA10" i="8"/>
  <c r="AZ10" i="8"/>
  <c r="AY10" i="8"/>
  <c r="BJ10" i="8" s="1"/>
  <c r="AX10" i="8"/>
  <c r="AW10" i="8"/>
  <c r="AV10" i="8"/>
  <c r="BK10" i="8" s="1"/>
  <c r="AU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Q10" i="8"/>
  <c r="G10" i="8"/>
  <c r="F10" i="8"/>
  <c r="BS9" i="8"/>
  <c r="BR9" i="8"/>
  <c r="BQ9" i="8"/>
  <c r="BP9" i="8"/>
  <c r="BO9" i="8"/>
  <c r="BG9" i="8"/>
  <c r="BF9" i="8"/>
  <c r="BE9" i="8"/>
  <c r="BL9" i="8" s="1"/>
  <c r="BD9" i="8"/>
  <c r="BC9" i="8"/>
  <c r="BB9" i="8"/>
  <c r="BK9" i="8" s="1"/>
  <c r="BA9" i="8"/>
  <c r="AZ9" i="8"/>
  <c r="AY9" i="8"/>
  <c r="BJ9" i="8" s="1"/>
  <c r="AX9" i="8"/>
  <c r="AW9" i="8"/>
  <c r="AV9" i="8"/>
  <c r="BI9" i="8" s="1"/>
  <c r="AU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Q9" i="8"/>
  <c r="G9" i="8"/>
  <c r="F9" i="8"/>
  <c r="BS8" i="8"/>
  <c r="BR8" i="8"/>
  <c r="BQ8" i="8"/>
  <c r="BP8" i="8"/>
  <c r="BO8" i="8"/>
  <c r="BG8" i="8"/>
  <c r="BF8" i="8"/>
  <c r="BE8" i="8"/>
  <c r="BL8" i="8" s="1"/>
  <c r="BD8" i="8"/>
  <c r="BC8" i="8"/>
  <c r="BB8" i="8"/>
  <c r="BK8" i="8" s="1"/>
  <c r="BA8" i="8"/>
  <c r="AZ8" i="8"/>
  <c r="AY8" i="8"/>
  <c r="BJ8" i="8" s="1"/>
  <c r="AX8" i="8"/>
  <c r="AW8" i="8"/>
  <c r="AV8" i="8"/>
  <c r="BI8" i="8" s="1"/>
  <c r="AU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G8" i="8"/>
  <c r="F8" i="8"/>
  <c r="BS7" i="8"/>
  <c r="BR7" i="8"/>
  <c r="BQ7" i="8"/>
  <c r="BP7" i="8"/>
  <c r="BO7" i="8"/>
  <c r="BT7" i="8" s="1"/>
  <c r="BG7" i="8"/>
  <c r="BF7" i="8"/>
  <c r="BE7" i="8"/>
  <c r="BL7" i="8" s="1"/>
  <c r="BD7" i="8"/>
  <c r="BC7" i="8"/>
  <c r="BB7" i="8"/>
  <c r="BK7" i="8" s="1"/>
  <c r="BA7" i="8"/>
  <c r="AZ7" i="8"/>
  <c r="AY7" i="8"/>
  <c r="BJ7" i="8" s="1"/>
  <c r="AX7" i="8"/>
  <c r="AW7" i="8"/>
  <c r="AV7" i="8"/>
  <c r="BI7" i="8" s="1"/>
  <c r="AU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Q7" i="8"/>
  <c r="G7" i="8"/>
  <c r="F7" i="8"/>
  <c r="BS6" i="8"/>
  <c r="BR6" i="8"/>
  <c r="BQ6" i="8"/>
  <c r="BP6" i="8"/>
  <c r="BO6" i="8"/>
  <c r="BG6" i="8"/>
  <c r="BF6" i="8"/>
  <c r="BE6" i="8"/>
  <c r="BL6" i="8" s="1"/>
  <c r="BD6" i="8"/>
  <c r="BC6" i="8"/>
  <c r="BB6" i="8"/>
  <c r="BK6" i="8" s="1"/>
  <c r="BA6" i="8"/>
  <c r="AZ6" i="8"/>
  <c r="AY6" i="8"/>
  <c r="BJ6" i="8" s="1"/>
  <c r="AX6" i="8"/>
  <c r="AW6" i="8"/>
  <c r="AV6" i="8"/>
  <c r="BI6" i="8" s="1"/>
  <c r="AU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Q6" i="8"/>
  <c r="G6" i="8"/>
  <c r="F6" i="8"/>
  <c r="BS5" i="8"/>
  <c r="BR5" i="8"/>
  <c r="BQ5" i="8"/>
  <c r="BP5" i="8"/>
  <c r="BO5" i="8"/>
  <c r="BT5" i="8" s="1"/>
  <c r="BD5" i="8"/>
  <c r="BC5" i="8"/>
  <c r="BB5" i="8"/>
  <c r="BL5" i="8" s="1"/>
  <c r="BA5" i="8"/>
  <c r="AZ5" i="8"/>
  <c r="AY5" i="8"/>
  <c r="BK5" i="8" s="1"/>
  <c r="AX5" i="8"/>
  <c r="AW5" i="8"/>
  <c r="AV5" i="8"/>
  <c r="BJ5" i="8" s="1"/>
  <c r="AU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Q5" i="8"/>
  <c r="G5" i="8"/>
  <c r="F5" i="8"/>
  <c r="BS4" i="8"/>
  <c r="BR4" i="8"/>
  <c r="BQ4" i="8"/>
  <c r="BP4" i="8"/>
  <c r="BO4" i="8"/>
  <c r="BD4" i="8"/>
  <c r="BC4" i="8"/>
  <c r="BB4" i="8"/>
  <c r="BL4" i="8" s="1"/>
  <c r="BA4" i="8"/>
  <c r="AZ4" i="8"/>
  <c r="AY4" i="8"/>
  <c r="BJ4" i="8" s="1"/>
  <c r="AX4" i="8"/>
  <c r="AW4" i="8"/>
  <c r="AV4" i="8"/>
  <c r="BK4" i="8" s="1"/>
  <c r="AU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Q4" i="8"/>
  <c r="G4" i="8"/>
  <c r="F4" i="8"/>
  <c r="BS3" i="8"/>
  <c r="BR3" i="8"/>
  <c r="BQ3" i="8"/>
  <c r="BP3" i="8"/>
  <c r="BO3" i="8"/>
  <c r="BG3" i="8"/>
  <c r="BF3" i="8"/>
  <c r="BE3" i="8"/>
  <c r="BL3" i="8" s="1"/>
  <c r="BD3" i="8"/>
  <c r="BC3" i="8"/>
  <c r="BB3" i="8"/>
  <c r="BK3" i="8" s="1"/>
  <c r="BA3" i="8"/>
  <c r="AZ3" i="8"/>
  <c r="AY3" i="8"/>
  <c r="BJ3" i="8" s="1"/>
  <c r="AX3" i="8"/>
  <c r="AW3" i="8"/>
  <c r="AV3" i="8"/>
  <c r="BI3" i="8" s="1"/>
  <c r="AU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Q3" i="8"/>
  <c r="G3" i="8"/>
  <c r="F3" i="8"/>
  <c r="BS2" i="8"/>
  <c r="BR2" i="8"/>
  <c r="BQ2" i="8"/>
  <c r="BP2" i="8"/>
  <c r="BO2" i="8"/>
  <c r="BG2" i="8"/>
  <c r="BF2" i="8"/>
  <c r="BE2" i="8"/>
  <c r="BL2" i="8" s="1"/>
  <c r="BD2" i="8"/>
  <c r="BC2" i="8"/>
  <c r="BB2" i="8"/>
  <c r="BI2" i="8" s="1"/>
  <c r="BA2" i="8"/>
  <c r="AZ2" i="8"/>
  <c r="AY2" i="8"/>
  <c r="BJ2" i="8" s="1"/>
  <c r="AX2" i="8"/>
  <c r="AW2" i="8"/>
  <c r="AV2" i="8"/>
  <c r="BK2" i="8" s="1"/>
  <c r="AU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Q2" i="8"/>
  <c r="G2" i="8"/>
  <c r="F2" i="8"/>
  <c r="BS1" i="8"/>
  <c r="BR1" i="8"/>
  <c r="BQ1" i="8"/>
  <c r="BP1" i="8"/>
  <c r="BO1" i="8"/>
  <c r="AS1" i="8"/>
  <c r="AR1" i="8"/>
  <c r="AQ1" i="8"/>
  <c r="AP1" i="8"/>
  <c r="AO1" i="8"/>
  <c r="AN1" i="8"/>
  <c r="AM1" i="8"/>
  <c r="AL1" i="8"/>
  <c r="AK1" i="8"/>
  <c r="AJ1" i="8"/>
  <c r="AI1" i="8"/>
  <c r="AH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BT15" i="8" l="1"/>
  <c r="BT18" i="8"/>
  <c r="BT20" i="8"/>
  <c r="BT4" i="8"/>
  <c r="BT30" i="8"/>
  <c r="BT32" i="8"/>
  <c r="BV32" i="8" s="1"/>
  <c r="BT43" i="8"/>
  <c r="BU43" i="8" s="1"/>
  <c r="BT45" i="8"/>
  <c r="BV45" i="8" s="1"/>
  <c r="BT48" i="8"/>
  <c r="BT50" i="8"/>
  <c r="BV50" i="8" s="1"/>
  <c r="BT55" i="8"/>
  <c r="BV55" i="8" s="1"/>
  <c r="BU7" i="8"/>
  <c r="BT16" i="8"/>
  <c r="BU16" i="8" s="1"/>
  <c r="BT37" i="8"/>
  <c r="BT42" i="8"/>
  <c r="BU42" i="8" s="1"/>
  <c r="BT44" i="8"/>
  <c r="BW44" i="8" s="1"/>
  <c r="BT46" i="8"/>
  <c r="BV46" i="8" s="1"/>
  <c r="BT47" i="8"/>
  <c r="BU47" i="8" s="1"/>
  <c r="BT49" i="8"/>
  <c r="BW49" i="8" s="1"/>
  <c r="BT52" i="8"/>
  <c r="BV52" i="8" s="1"/>
  <c r="BT54" i="8"/>
  <c r="BV54" i="8" s="1"/>
  <c r="BV7" i="8"/>
  <c r="BT22" i="8"/>
  <c r="BV22" i="8" s="1"/>
  <c r="BT23" i="8"/>
  <c r="BW23" i="8" s="1"/>
  <c r="BT26" i="8"/>
  <c r="BW26" i="8" s="1"/>
  <c r="BW7" i="8"/>
  <c r="BU27" i="8"/>
  <c r="BV27" i="8"/>
  <c r="BT33" i="8"/>
  <c r="BU15" i="8"/>
  <c r="BT2" i="8"/>
  <c r="BW2" i="8" s="1"/>
  <c r="BW5" i="8"/>
  <c r="BV15" i="8"/>
  <c r="BW18" i="8"/>
  <c r="BW20" i="8"/>
  <c r="BT9" i="8"/>
  <c r="BW9" i="8" s="1"/>
  <c r="BT11" i="8"/>
  <c r="BV11" i="8" s="1"/>
  <c r="BT13" i="8"/>
  <c r="BV13" i="8" s="1"/>
  <c r="BT14" i="8"/>
  <c r="BV14" i="8" s="1"/>
  <c r="BW15" i="8"/>
  <c r="BT24" i="8"/>
  <c r="BV24" i="8" s="1"/>
  <c r="BT28" i="8"/>
  <c r="BW28" i="8" s="1"/>
  <c r="BT34" i="8"/>
  <c r="BV34" i="8" s="1"/>
  <c r="BT38" i="8"/>
  <c r="BU38" i="8" s="1"/>
  <c r="BT40" i="8"/>
  <c r="BW40" i="8" s="1"/>
  <c r="BT3" i="8"/>
  <c r="BT6" i="8"/>
  <c r="BV6" i="8" s="1"/>
  <c r="BT8" i="8"/>
  <c r="BT17" i="8"/>
  <c r="BW17" i="8" s="1"/>
  <c r="BT19" i="8"/>
  <c r="BU19" i="8" s="1"/>
  <c r="BT21" i="8"/>
  <c r="BW21" i="8" s="1"/>
  <c r="BT25" i="8"/>
  <c r="BT29" i="8"/>
  <c r="BT35" i="8"/>
  <c r="BW35" i="8" s="1"/>
  <c r="BT36" i="8"/>
  <c r="BV36" i="8" s="1"/>
  <c r="BT39" i="8"/>
  <c r="BV39" i="8" s="1"/>
  <c r="BT41" i="8"/>
  <c r="BV41" i="8" s="1"/>
  <c r="BT56" i="8"/>
  <c r="BW56" i="8" s="1"/>
  <c r="BV4" i="8"/>
  <c r="BW4" i="8"/>
  <c r="BU4" i="8"/>
  <c r="BV16" i="8"/>
  <c r="BW16" i="8"/>
  <c r="BV26" i="8"/>
  <c r="BU26" i="8"/>
  <c r="BV30" i="8"/>
  <c r="BU30" i="8"/>
  <c r="BW30" i="8"/>
  <c r="BW32" i="8"/>
  <c r="BW46" i="8"/>
  <c r="BU46" i="8"/>
  <c r="BW47" i="8"/>
  <c r="BV47" i="8"/>
  <c r="BV9" i="8"/>
  <c r="BU9" i="8"/>
  <c r="BW11" i="8"/>
  <c r="BU11" i="8"/>
  <c r="BU24" i="8"/>
  <c r="BW24" i="8"/>
  <c r="BW38" i="8"/>
  <c r="BV38" i="8"/>
  <c r="BV40" i="8"/>
  <c r="BU40" i="8"/>
  <c r="BV17" i="8"/>
  <c r="BU17" i="8"/>
  <c r="BU5" i="8"/>
  <c r="BT12" i="8"/>
  <c r="BW50" i="8"/>
  <c r="BW54" i="8"/>
  <c r="BU54" i="8"/>
  <c r="BV5" i="8"/>
  <c r="BU8" i="8"/>
  <c r="BU18" i="8"/>
  <c r="BU20" i="8"/>
  <c r="BU39" i="8"/>
  <c r="BW39" i="8"/>
  <c r="BU53" i="8"/>
  <c r="BW53" i="8"/>
  <c r="BV53" i="8"/>
  <c r="BT10" i="8"/>
  <c r="BV18" i="8"/>
  <c r="BV20" i="8"/>
  <c r="BW25" i="8"/>
  <c r="BW27" i="8"/>
  <c r="BW29" i="8"/>
  <c r="BT31" i="8"/>
  <c r="BW33" i="8"/>
  <c r="BW37" i="8"/>
  <c r="BU48" i="8"/>
  <c r="BW48" i="8"/>
  <c r="BU41" i="8"/>
  <c r="BU45" i="8"/>
  <c r="BV48" i="8"/>
  <c r="BW51" i="8"/>
  <c r="BV51" i="8"/>
  <c r="BU51" i="8"/>
  <c r="BV56" i="8" l="1"/>
  <c r="BV42" i="8"/>
  <c r="BW55" i="8"/>
  <c r="BU50" i="8"/>
  <c r="BW42" i="8"/>
  <c r="BU2" i="8"/>
  <c r="BU28" i="8"/>
  <c r="BU49" i="8"/>
  <c r="BU32" i="8"/>
  <c r="BW41" i="8"/>
  <c r="BU55" i="8"/>
  <c r="BV2" i="8"/>
  <c r="BV28" i="8"/>
  <c r="BW13" i="8"/>
  <c r="BW22" i="8"/>
  <c r="BV43" i="8"/>
  <c r="BW43" i="8"/>
  <c r="BU22" i="8"/>
  <c r="BW52" i="8"/>
  <c r="BU21" i="8"/>
  <c r="BU13" i="8"/>
  <c r="BV49" i="8"/>
  <c r="BU56" i="8"/>
  <c r="BV19" i="8"/>
  <c r="BU44" i="8"/>
  <c r="BW6" i="8"/>
  <c r="BU52" i="8"/>
  <c r="BV44" i="8"/>
  <c r="BW45" i="8"/>
  <c r="BW36" i="8"/>
  <c r="BW34" i="8"/>
  <c r="BU37" i="8"/>
  <c r="BV37" i="8"/>
  <c r="BU33" i="8"/>
  <c r="BV33" i="8"/>
  <c r="BU23" i="8"/>
  <c r="BV23" i="8"/>
  <c r="BU36" i="8"/>
  <c r="BV21" i="8"/>
  <c r="BU6" i="8"/>
  <c r="BU34" i="8"/>
  <c r="BW14" i="8"/>
  <c r="BV35" i="8"/>
  <c r="BU35" i="8"/>
  <c r="BV3" i="8"/>
  <c r="BU3" i="8"/>
  <c r="BW3" i="8"/>
  <c r="BW19" i="8"/>
  <c r="BU14" i="8"/>
  <c r="BV29" i="8"/>
  <c r="BU29" i="8"/>
  <c r="BV25" i="8"/>
  <c r="BU25" i="8"/>
  <c r="BV8" i="8"/>
  <c r="BW8" i="8"/>
  <c r="BW31" i="8"/>
  <c r="BU31" i="8"/>
  <c r="BV31" i="8"/>
  <c r="BW10" i="8"/>
  <c r="BU10" i="8"/>
  <c r="BV10" i="8"/>
  <c r="BV12" i="8"/>
  <c r="BU12" i="8"/>
  <c r="BW12" i="8"/>
</calcChain>
</file>

<file path=xl/sharedStrings.xml><?xml version="1.0" encoding="utf-8"?>
<sst xmlns="http://schemas.openxmlformats.org/spreadsheetml/2006/main" count="15513" uniqueCount="1214">
  <si>
    <t xml:space="preserve">#    SCSN Moment Tensor format  </t>
  </si>
  <si>
    <t>#</t>
  </si>
  <si>
    <t xml:space="preserve">#    EventID  :   Unique numeric identifier assigned to each earthquake event cataloged at SCSN. </t>
  </si>
  <si>
    <t>#    Lat      :   Latitude of the event origin.</t>
  </si>
  <si>
    <t>#    Long     :   Longitude of the event origin.</t>
  </si>
  <si>
    <t>#    Date/Time:   Origin time of the event in UTC.</t>
  </si>
  <si>
    <t xml:space="preserve">#    Dep      :   Depth of the preferred origin. </t>
  </si>
  <si>
    <t xml:space="preserve">#    MDep     :   Depth of the MT solution. </t>
  </si>
  <si>
    <t>#    Mp       :   Preferred Magnitude.</t>
  </si>
  <si>
    <t xml:space="preserve">#    Ty       :   Preferred magnitude type. </t>
  </si>
  <si>
    <t>#    VR       :   Variance Reduction.</t>
  </si>
  <si>
    <t>#    Str1     :   Strike of Nodal Plane 1.</t>
  </si>
  <si>
    <t>#    Dip1     :   Dip of Nodal Plane 1.</t>
  </si>
  <si>
    <t>#    Rake1    :   Rake of Nodal Plane 1.</t>
  </si>
  <si>
    <t>#    Str2     :   Strike of Nodal Plane 2.</t>
  </si>
  <si>
    <t>#    Dip2     :   Dip of Nodal Plane 2.</t>
  </si>
  <si>
    <t>#    Rake2    :   Rake of Nodal Plane 2.</t>
  </si>
  <si>
    <t>#    Mo       :   Scalar Moment.</t>
  </si>
  <si>
    <t>#    DC       :   Percent double couple of the seismic moment tensor.</t>
  </si>
  <si>
    <t>#    CLVD     :   Percent compensated linear vector dipole of the seismic moment tensor.</t>
  </si>
  <si>
    <t>#    ISO      :   Percent isotropic of the seismic moment tensor. This is always 0 for SCSN solutions due our software configuration.</t>
  </si>
  <si>
    <t>#    Solution Link: URL link to the complete MT solution. The solution page provides</t>
  </si>
  <si>
    <t>#     1) Variance Reduction graph plotted against depths.</t>
  </si>
  <si>
    <t>#     2) Waveforms of the stations selected for MT calculations.</t>
  </si>
  <si>
    <t>#     Output is sorted by date/time in descending order.</t>
  </si>
  <si>
    <t>#EventID</t>
  </si>
  <si>
    <t>Lat</t>
  </si>
  <si>
    <t>Lon</t>
  </si>
  <si>
    <t>Date</t>
  </si>
  <si>
    <t>Time</t>
  </si>
  <si>
    <t>Dep</t>
  </si>
  <si>
    <t>MDep</t>
  </si>
  <si>
    <t>Mp</t>
  </si>
  <si>
    <t>Ty</t>
  </si>
  <si>
    <t>VR</t>
  </si>
  <si>
    <t>Str1</t>
  </si>
  <si>
    <t>Dip1</t>
  </si>
  <si>
    <t>Rake1</t>
  </si>
  <si>
    <t>Str2</t>
  </si>
  <si>
    <t>Dip2</t>
  </si>
  <si>
    <t>Rake2</t>
  </si>
  <si>
    <t>Mo</t>
  </si>
  <si>
    <t>DC</t>
  </si>
  <si>
    <t>CLVD</t>
  </si>
  <si>
    <t>ISO</t>
  </si>
  <si>
    <t>Solution</t>
  </si>
  <si>
    <t>Link</t>
  </si>
  <si>
    <t>w</t>
  </si>
  <si>
    <t>lr</t>
  </si>
  <si>
    <t>Focal Mechanisms</t>
  </si>
  <si>
    <t xml:space="preserve">Column legend: </t>
  </si>
  <si>
    <t>EVID :</t>
  </si>
  <si>
    <t>Event Id</t>
  </si>
  <si>
    <t>ET :</t>
  </si>
  <si>
    <t>Earthquake Type</t>
  </si>
  <si>
    <t>MAG :</t>
  </si>
  <si>
    <t>Event Magnitude</t>
  </si>
  <si>
    <t>M :</t>
  </si>
  <si>
    <t>Magnitude Type</t>
  </si>
  <si>
    <t>LAT :</t>
  </si>
  <si>
    <t>Latitude</t>
  </si>
  <si>
    <t>LON :</t>
  </si>
  <si>
    <t>Longitude</t>
  </si>
  <si>
    <t>DEPTH :</t>
  </si>
  <si>
    <t>Earthquake Depth</t>
  </si>
  <si>
    <t>Q :</t>
  </si>
  <si>
    <t>Quality</t>
  </si>
  <si>
    <t>NPH :</t>
  </si>
  <si>
    <t>Number of phases or arrivals</t>
  </si>
  <si>
    <t>WRMS :</t>
  </si>
  <si>
    <t>Weighted RMS</t>
  </si>
  <si>
    <t>ERHOR :</t>
  </si>
  <si>
    <t>Horizontal Error (location uncertainty that accompanies the location)</t>
  </si>
  <si>
    <t>ERDEP :</t>
  </si>
  <si>
    <t>Depth Error (standard deviation of depth estimate)</t>
  </si>
  <si>
    <t>ERTIME :</t>
  </si>
  <si>
    <t>Origin Time Error (standard deviation of origin time)</t>
  </si>
  <si>
    <t>STRIKE :</t>
  </si>
  <si>
    <t>Strike of fault plane</t>
  </si>
  <si>
    <t>DIP :</t>
  </si>
  <si>
    <t>Dip of fault plane</t>
  </si>
  <si>
    <t>RAKE :</t>
  </si>
  <si>
    <t>Rake of fault plane</t>
  </si>
  <si>
    <t>FPUC :</t>
  </si>
  <si>
    <t>Fault Plane Uncertainty in degrees</t>
  </si>
  <si>
    <t>APUC :</t>
  </si>
  <si>
    <t>Auxialiary Plane Uncertainty in degrees</t>
  </si>
  <si>
    <t>NPPL :</t>
  </si>
  <si>
    <t>Number of P Polarities</t>
  </si>
  <si>
    <t>MFRAC :</t>
  </si>
  <si>
    <t>Fraction Misfit Polarities</t>
  </si>
  <si>
    <t>FMQ :</t>
  </si>
  <si>
    <t>Focal Mechanism Quality</t>
  </si>
  <si>
    <t>PROB :</t>
  </si>
  <si>
    <t>Probability true mechanism is "close" to preferred solution</t>
  </si>
  <si>
    <t>STDR :</t>
  </si>
  <si>
    <t>Station Distribution</t>
  </si>
  <si>
    <t>NSPR :</t>
  </si>
  <si>
    <t>Number of S/P Ratios</t>
  </si>
  <si>
    <t>MAVG :</t>
  </si>
  <si>
    <t>Average log10(S/P) Misfit</t>
  </si>
  <si>
    <t>EVID</t>
  </si>
  <si>
    <t>#YYY/MM/DD</t>
  </si>
  <si>
    <t>HH:mm:SS.ss</t>
  </si>
  <si>
    <t>ET</t>
  </si>
  <si>
    <t>GT</t>
  </si>
  <si>
    <t>MAG</t>
  </si>
  <si>
    <t>M</t>
  </si>
  <si>
    <t>LAT</t>
  </si>
  <si>
    <t>LON</t>
  </si>
  <si>
    <t>DEPTH</t>
  </si>
  <si>
    <t>Q</t>
  </si>
  <si>
    <t>NPH</t>
  </si>
  <si>
    <t>WRMS</t>
  </si>
  <si>
    <t>ERHOR</t>
  </si>
  <si>
    <t>ERDEP</t>
  </si>
  <si>
    <t>ERTIME</t>
  </si>
  <si>
    <t>STRIKE</t>
  </si>
  <si>
    <t>DIP</t>
  </si>
  <si>
    <t>RAKE</t>
  </si>
  <si>
    <t>FPUC</t>
  </si>
  <si>
    <t>APUC</t>
  </si>
  <si>
    <t>NPPL</t>
  </si>
  <si>
    <t>MFRAC</t>
  </si>
  <si>
    <t>FMQ</t>
  </si>
  <si>
    <t>PROB</t>
  </si>
  <si>
    <t>STDR</t>
  </si>
  <si>
    <t>NSPR</t>
  </si>
  <si>
    <t>MAVG</t>
  </si>
  <si>
    <t>eq</t>
  </si>
  <si>
    <t>l</t>
  </si>
  <si>
    <t>A</t>
  </si>
  <si>
    <t>C</t>
  </si>
  <si>
    <t>B</t>
  </si>
  <si>
    <t>D</t>
  </si>
  <si>
    <t>#############################################################</t>
  </si>
  <si>
    <t>M&gt;=2</t>
  </si>
  <si>
    <t>Relocated</t>
  </si>
  <si>
    <t>https://doi.org/10.1785/0120200009</t>
  </si>
  <si>
    <t>earthquake</t>
  </si>
  <si>
    <t>Event</t>
  </si>
  <si>
    <t>Magnitude</t>
  </si>
  <si>
    <t>Depth</t>
  </si>
  <si>
    <t>Subset of 55 earthquakes for the Community Stress Drop Validation Study.</t>
  </si>
  <si>
    <t>2019-07-04 00:00:00.000 to 2019-07-18 00:00:00.000</t>
  </si>
  <si>
    <t>Trugman, Daniel T. (2020), Stress‐Drop and Source Scaling of the 2019</t>
  </si>
  <si>
    <t>Ridgecrest, California, Earthquake Sequence. Bulletin of the</t>
  </si>
  <si>
    <t>Seismological Society of America; 110 (4): 1859–1871. doi:</t>
  </si>
  <si>
    <t>See Electronic Supplement, Dataset S1.</t>
  </si>
  <si>
    <t>OriginDate</t>
  </si>
  <si>
    <t>OriginTime</t>
  </si>
  <si>
    <t>Long</t>
  </si>
  <si>
    <t>Relocated?</t>
  </si>
  <si>
    <t xml:space="preserve">MT soln? </t>
  </si>
  <si>
    <t xml:space="preserve">FM soln? </t>
  </si>
  <si>
    <t>preferredOriginID</t>
  </si>
  <si>
    <t>preferredMagnitudeID</t>
  </si>
  <si>
    <t>creationInfo/agencyID</t>
  </si>
  <si>
    <t>creationInfo/agencyURI</t>
  </si>
  <si>
    <t>creationInfo/creationTime</t>
  </si>
  <si>
    <t>creationInfo/version</t>
  </si>
  <si>
    <t>type</t>
  </si>
  <si>
    <t>origin/0/time/value</t>
  </si>
  <si>
    <t>origin/0/timeFixed</t>
  </si>
  <si>
    <t>origin/0/latitude/value</t>
  </si>
  <si>
    <t>origin/0/longitude/value</t>
  </si>
  <si>
    <t>origin/0/epicenterFixed</t>
  </si>
  <si>
    <t>origin/0/depth/value</t>
  </si>
  <si>
    <t>origin/0/depth/uncertainty</t>
  </si>
  <si>
    <t>origin/0/depthType</t>
  </si>
  <si>
    <t>origin/0/type</t>
  </si>
  <si>
    <t>origin/0/evaluationMode</t>
  </si>
  <si>
    <t>origin/0/evaluationStatus</t>
  </si>
  <si>
    <t>origin/0/creationInfo/agencyID</t>
  </si>
  <si>
    <t>origin/0/creationInfo/creationTime</t>
  </si>
  <si>
    <t>origin/0/originUncertainty/confidenceEllipsoid/semiMajorAxisLength</t>
  </si>
  <si>
    <t>origin/0/originUncertainty/confidenceEllipsoid/semiMinorAxisLength</t>
  </si>
  <si>
    <t>origin/0/originUncertainty/confidenceEllipsoid/semiIntermediateAxisLength</t>
  </si>
  <si>
    <t>origin/0/originUncertainty/confidenceEllipsoid/majorAxisPlunge</t>
  </si>
  <si>
    <t>origin/0/originUncertainty/confidenceEllipsoid/majorAxisAzimuth</t>
  </si>
  <si>
    <t>origin/0/originUncertainty/confidenceEllipsoid/majorAxisRotation</t>
  </si>
  <si>
    <t>origin/0/originUncertainty/preferredDescription</t>
  </si>
  <si>
    <t>origin/0/originUncertainty/confidenceLevel</t>
  </si>
  <si>
    <t>origin/0/originUncertainty/horizontalUncertainty</t>
  </si>
  <si>
    <t>origin/0/methodID</t>
  </si>
  <si>
    <t>origin/0/_publicID</t>
  </si>
  <si>
    <t>origin/0/_catalog:datasource</t>
  </si>
  <si>
    <t>origin/0/_catalog:dataid</t>
  </si>
  <si>
    <t>origin/0/_catalog:eventsource</t>
  </si>
  <si>
    <t>origin/0/_catalog:eventid</t>
  </si>
  <si>
    <t>origin/1/time/value</t>
  </si>
  <si>
    <t>origin/1/timeFixed</t>
  </si>
  <si>
    <t>origin/1/latitude/value</t>
  </si>
  <si>
    <t>origin/1/longitude/value</t>
  </si>
  <si>
    <t>origin/1/epicenterFixed</t>
  </si>
  <si>
    <t>origin/1/depth/value</t>
  </si>
  <si>
    <t>origin/1/depth/uncertainty</t>
  </si>
  <si>
    <t>origin/1/depthType</t>
  </si>
  <si>
    <t>origin/1/type</t>
  </si>
  <si>
    <t>origin/1/evaluationMode</t>
  </si>
  <si>
    <t>origin/1/evaluationStatus</t>
  </si>
  <si>
    <t>origin/1/creationInfo/agencyID</t>
  </si>
  <si>
    <t>origin/1/creationInfo/creationTime</t>
  </si>
  <si>
    <t>origin/1/originUncertainty/confidenceEllipsoid/semiMajorAxisLength</t>
  </si>
  <si>
    <t>origin/1/originUncertainty/confidenceEllipsoid/semiMinorAxisLength</t>
  </si>
  <si>
    <t>origin/1/originUncertainty/confidenceEllipsoid/semiIntermediateAxisLength</t>
  </si>
  <si>
    <t>origin/1/originUncertainty/confidenceEllipsoid/majorAxisPlunge</t>
  </si>
  <si>
    <t>origin/1/originUncertainty/confidenceEllipsoid/majorAxisAzimuth</t>
  </si>
  <si>
    <t>origin/1/originUncertainty/confidenceEllipsoid/majorAxisRotation</t>
  </si>
  <si>
    <t>origin/1/originUncertainty/preferredDescription</t>
  </si>
  <si>
    <t>origin/1/originUncertainty/confidenceLevel</t>
  </si>
  <si>
    <t>origin/1/originUncertainty/horizontalUncertainty</t>
  </si>
  <si>
    <t>origin/1/methodID</t>
  </si>
  <si>
    <t>origin/1/_publicID</t>
  </si>
  <si>
    <t>origin/1/_catalog:datasource</t>
  </si>
  <si>
    <t>origin/1/_catalog:dataid</t>
  </si>
  <si>
    <t>origin/1/_catalog:eventsource</t>
  </si>
  <si>
    <t>origin/1/_catalog:eventid</t>
  </si>
  <si>
    <t>origin/2/time/value</t>
  </si>
  <si>
    <t>origin/2/timeFixed</t>
  </si>
  <si>
    <t>origin/2/latitude/value</t>
  </si>
  <si>
    <t>origin/2/longitude/value</t>
  </si>
  <si>
    <t>origin/2/epicenterFixed</t>
  </si>
  <si>
    <t>origin/2/depth/value</t>
  </si>
  <si>
    <t>origin/2/depth/uncertainty</t>
  </si>
  <si>
    <t>origin/2/depthType</t>
  </si>
  <si>
    <t>origin/2/type</t>
  </si>
  <si>
    <t>origin/2/evaluationMode</t>
  </si>
  <si>
    <t>origin/2/evaluationStatus</t>
  </si>
  <si>
    <t>origin/2/creationInfo/agencyID</t>
  </si>
  <si>
    <t>origin/2/creationInfo/creationTime</t>
  </si>
  <si>
    <t>origin/2/originUncertainty/confidenceEllipsoid/semiMajorAxisLength</t>
  </si>
  <si>
    <t>origin/2/originUncertainty/confidenceEllipsoid/semiMinorAxisLength</t>
  </si>
  <si>
    <t>origin/2/originUncertainty/confidenceEllipsoid/semiIntermediateAxisLength</t>
  </si>
  <si>
    <t>origin/2/originUncertainty/confidenceEllipsoid/majorAxisPlunge</t>
  </si>
  <si>
    <t>origin/2/originUncertainty/confidenceEllipsoid/majorAxisAzimuth</t>
  </si>
  <si>
    <t>origin/2/originUncertainty/confidenceEllipsoid/majorAxisRotation</t>
  </si>
  <si>
    <t>origin/2/originUncertainty/preferredDescription</t>
  </si>
  <si>
    <t>origin/2/originUncertainty/confidenceLevel</t>
  </si>
  <si>
    <t>origin/2/originUncertainty/horizontalUncertainty</t>
  </si>
  <si>
    <t>origin/2/methodID</t>
  </si>
  <si>
    <t>origin/2/_publicID</t>
  </si>
  <si>
    <t>origin/2/_catalog:datasource</t>
  </si>
  <si>
    <t>origin/2/_catalog:dataid</t>
  </si>
  <si>
    <t>origin/2/_catalog:eventsource</t>
  </si>
  <si>
    <t>origin/2/_catalog:eventid</t>
  </si>
  <si>
    <t>magnitude/0/mag/value</t>
  </si>
  <si>
    <t>magnitude/0/mag/uncertainty</t>
  </si>
  <si>
    <t>magnitude/0/type</t>
  </si>
  <si>
    <t>magnitude/0/originID</t>
  </si>
  <si>
    <t>magnitude/0/stationCount</t>
  </si>
  <si>
    <t>magnitude/0/azimuthalGap</t>
  </si>
  <si>
    <t>magnitude/0/evaluationMode</t>
  </si>
  <si>
    <t>magnitude/0/evaluationStatus</t>
  </si>
  <si>
    <t>magnitude/0/creationInfo/agencyID</t>
  </si>
  <si>
    <t>magnitude/0/creationInfo/creationTime</t>
  </si>
  <si>
    <t>magnitude/0/methodID</t>
  </si>
  <si>
    <t>magnitude/0/_publicID</t>
  </si>
  <si>
    <t>magnitude/1/mag/value</t>
  </si>
  <si>
    <t>magnitude/1/mag/uncertainty</t>
  </si>
  <si>
    <t>magnitude/1/type</t>
  </si>
  <si>
    <t>magnitude/1/originID</t>
  </si>
  <si>
    <t>magnitude/1/stationCount</t>
  </si>
  <si>
    <t>magnitude/1/azimuthalGap</t>
  </si>
  <si>
    <t>magnitude/1/evaluationMode</t>
  </si>
  <si>
    <t>magnitude/1/evaluationStatus</t>
  </si>
  <si>
    <t>magnitude/1/creationInfo/agencyID</t>
  </si>
  <si>
    <t>magnitude/1/creationInfo/creationTime</t>
  </si>
  <si>
    <t>magnitude/1/methodID</t>
  </si>
  <si>
    <t>magnitude/1/_publicID</t>
  </si>
  <si>
    <t>magnitude/2/mag/value</t>
  </si>
  <si>
    <t>magnitude/2/mag/uncertainty</t>
  </si>
  <si>
    <t>magnitude/2/type</t>
  </si>
  <si>
    <t>magnitude/2/originID</t>
  </si>
  <si>
    <t>magnitude/2/stationCount</t>
  </si>
  <si>
    <t>magnitude/2/azimuthalGap</t>
  </si>
  <si>
    <t>magnitude/2/evaluationMode</t>
  </si>
  <si>
    <t>magnitude/2/evaluationStatus</t>
  </si>
  <si>
    <t>magnitude/2/creationInfo/agencyID</t>
  </si>
  <si>
    <t>magnitude/2/creationInfo/creationTime</t>
  </si>
  <si>
    <t>magnitude/2/methodID</t>
  </si>
  <si>
    <t>magnitude/2/_publicID</t>
  </si>
  <si>
    <t>_publicID</t>
  </si>
  <si>
    <t>_catalog:datasource</t>
  </si>
  <si>
    <t>_catalog:dataid</t>
  </si>
  <si>
    <t>_catalog:eventsource</t>
  </si>
  <si>
    <t>_catalog:eventid</t>
  </si>
  <si>
    <t>magnitude/3/mag/value</t>
  </si>
  <si>
    <t>magnitude/3/mag/uncertainty</t>
  </si>
  <si>
    <t>magnitude/3/type</t>
  </si>
  <si>
    <t>magnitude/3/originID</t>
  </si>
  <si>
    <t>magnitude/3/stationCount</t>
  </si>
  <si>
    <t>magnitude/3/azimuthalGap</t>
  </si>
  <si>
    <t>magnitude/3/evaluationMode</t>
  </si>
  <si>
    <t>magnitude/3/evaluationStatus</t>
  </si>
  <si>
    <t>magnitude/3/creationInfo/agencyID</t>
  </si>
  <si>
    <t>magnitude/3/creationInfo/creationTime</t>
  </si>
  <si>
    <t>magnitude/3/methodID</t>
  </si>
  <si>
    <t>magnitude/3/_publicID</t>
  </si>
  <si>
    <t>origin/3/time/value</t>
  </si>
  <si>
    <t>origin/3/timeFixed</t>
  </si>
  <si>
    <t>origin/3/latitude/value</t>
  </si>
  <si>
    <t>origin/3/longitude/value</t>
  </si>
  <si>
    <t>origin/3/epicenterFixed</t>
  </si>
  <si>
    <t>origin/3/depth/value</t>
  </si>
  <si>
    <t>origin/3/depth/uncertainty</t>
  </si>
  <si>
    <t>origin/3/depthType</t>
  </si>
  <si>
    <t>origin/3/type</t>
  </si>
  <si>
    <t>origin/3/evaluationMode</t>
  </si>
  <si>
    <t>origin/3/evaluationStatus</t>
  </si>
  <si>
    <t>origin/3/creationInfo/agencyID</t>
  </si>
  <si>
    <t>origin/3/creationInfo/creationTime</t>
  </si>
  <si>
    <t>origin/3/originUncertainty/confidenceEllipsoid/semiMajorAxisLength</t>
  </si>
  <si>
    <t>origin/3/originUncertainty/confidenceEllipsoid/semiMinorAxisLength</t>
  </si>
  <si>
    <t>origin/3/originUncertainty/confidenceEllipsoid/semiIntermediateAxisLength</t>
  </si>
  <si>
    <t>origin/3/originUncertainty/confidenceEllipsoid/majorAxisPlunge</t>
  </si>
  <si>
    <t>origin/3/originUncertainty/confidenceEllipsoid/majorAxisAzimuth</t>
  </si>
  <si>
    <t>origin/3/originUncertainty/confidenceEllipsoid/majorAxisRotation</t>
  </si>
  <si>
    <t>origin/3/originUncertainty/preferredDescription</t>
  </si>
  <si>
    <t>origin/3/originUncertainty/confidenceLevel</t>
  </si>
  <si>
    <t>origin/3/originUncertainty/horizontalUncertainty</t>
  </si>
  <si>
    <t>origin/3/methodID</t>
  </si>
  <si>
    <t>origin/3/_publicID</t>
  </si>
  <si>
    <t>origin/3/_catalog:datasource</t>
  </si>
  <si>
    <t>origin/3/_catalog:dataid</t>
  </si>
  <si>
    <t>origin/3/_catalog:eventsource</t>
  </si>
  <si>
    <t>origin/3/_catalog:eventid</t>
  </si>
  <si>
    <t>CI</t>
  </si>
  <si>
    <t>quakeml:doi.org/10.7909/C3WD3xH1</t>
  </si>
  <si>
    <t>from location</t>
  </si>
  <si>
    <t>hypocenter</t>
  </si>
  <si>
    <t>manual</t>
  </si>
  <si>
    <t>final</t>
  </si>
  <si>
    <t>confidence ellipsoid</t>
  </si>
  <si>
    <t>smi:ci.anss.org/origin/HYP2000</t>
  </si>
  <si>
    <t>ci</t>
  </si>
  <si>
    <t>reviewed</t>
  </si>
  <si>
    <t>smi:ci.anss.org/origin/BINDER</t>
  </si>
  <si>
    <t>Mlr</t>
  </si>
  <si>
    <t>smi:ci.anss.org/magnitude/CISNml2</t>
  </si>
  <si>
    <t>Ml</t>
  </si>
  <si>
    <t>Me</t>
  </si>
  <si>
    <t>automatic</t>
  </si>
  <si>
    <t>preliminary</t>
  </si>
  <si>
    <t>smi:ci.anss.org/magnitude/trimag-SF</t>
  </si>
  <si>
    <t>Mw</t>
  </si>
  <si>
    <t>smi:ci.anss.org/magnitude/TMTS</t>
  </si>
  <si>
    <t>2021-09-15T18:19:58.00</t>
  </si>
  <si>
    <t>2019-07-17T15:07:20.92</t>
  </si>
  <si>
    <t>ci38589287</t>
  </si>
  <si>
    <t>2019-07-17T15:07:21.02</t>
  </si>
  <si>
    <t>2019-07-17T15:08:31.00</t>
  </si>
  <si>
    <t>2019-07-17T15:09:22.00</t>
  </si>
  <si>
    <t>horizontal uncertainty</t>
  </si>
  <si>
    <t>2021-09-01T22:20:21.00</t>
  </si>
  <si>
    <t>2019-07-16T02:47:05.04</t>
  </si>
  <si>
    <t>2019-07-16T18:13:46.00</t>
  </si>
  <si>
    <t>ci38577831</t>
  </si>
  <si>
    <t>2019-07-16T02:47:04.98</t>
  </si>
  <si>
    <t>2019-07-16T02:48:15.00</t>
  </si>
  <si>
    <t>2019-07-16T02:52:36.00</t>
  </si>
  <si>
    <t>2019-07-16T02:49:06.00</t>
  </si>
  <si>
    <t>2021-08-17T22:16:57.00</t>
  </si>
  <si>
    <t>2019-07-14T06:06:39.28</t>
  </si>
  <si>
    <t>ci38564031</t>
  </si>
  <si>
    <t>2020-01-06T23:33:02.00</t>
  </si>
  <si>
    <t>2019-07-14T06:06:39.33</t>
  </si>
  <si>
    <t>2019-07-14T06:07:49.00</t>
  </si>
  <si>
    <t>2019-07-14T06:08:40.00</t>
  </si>
  <si>
    <t>2021-12-10T19:10:34.00</t>
  </si>
  <si>
    <t>2019-07-11T23:45:18.68</t>
  </si>
  <si>
    <t>2019-08-06T22:38:26.00</t>
  </si>
  <si>
    <t>ci38538991</t>
  </si>
  <si>
    <t>2020-03-30T19:35:24.00</t>
  </si>
  <si>
    <t>2019-07-11T23:45:18.67</t>
  </si>
  <si>
    <t>2021-11-18T18:00:55.00</t>
  </si>
  <si>
    <t>2019-07-11T23:47:20.00</t>
  </si>
  <si>
    <t>2019-07-11T23:45:18.63</t>
  </si>
  <si>
    <t>2019-07-11T23:46:28.00</t>
  </si>
  <si>
    <t>2021-12-08T21:46:33.00</t>
  </si>
  <si>
    <t>2019-07-10T20:09:51.96</t>
  </si>
  <si>
    <t>2019-07-10T20:31:34.00</t>
  </si>
  <si>
    <t>ci38522647</t>
  </si>
  <si>
    <t>2019-07-10T20:09:51.95</t>
  </si>
  <si>
    <t>2019-07-10T20:09:51.97</t>
  </si>
  <si>
    <t>2019-07-10T20:11:02.00</t>
  </si>
  <si>
    <t>2019-07-10T20:15:45.00</t>
  </si>
  <si>
    <t>2019-07-10T20:11:53.00</t>
  </si>
  <si>
    <t>2021-12-03T01:28:32.00</t>
  </si>
  <si>
    <t>2019-07-09T08:17:31.57</t>
  </si>
  <si>
    <t>ci38498615</t>
  </si>
  <si>
    <t>2019-07-09T08:17:31.64</t>
  </si>
  <si>
    <t>2019-07-09T08:18:41.00</t>
  </si>
  <si>
    <t>2019-07-09T08:22:46.00</t>
  </si>
  <si>
    <t>2019-07-09T08:19:32.00</t>
  </si>
  <si>
    <t>2021-11-23T22:24:05.00</t>
  </si>
  <si>
    <t>2019-07-08T09:57:10.97</t>
  </si>
  <si>
    <t>ci38485391</t>
  </si>
  <si>
    <t>2019-07-08T09:57:11.03</t>
  </si>
  <si>
    <t>2019-07-08T09:58:21.00</t>
  </si>
  <si>
    <t>2019-07-08T10:02:52.00</t>
  </si>
  <si>
    <t>2019-07-08T09:59:12.00</t>
  </si>
  <si>
    <t>2021-11-23T22:20:46.00</t>
  </si>
  <si>
    <t>2019-07-08T05:54:05.09</t>
  </si>
  <si>
    <t>2021-11-23T22:20:45.00</t>
  </si>
  <si>
    <t>ci38483591</t>
  </si>
  <si>
    <t>2019-07-08T05:54:05.12</t>
  </si>
  <si>
    <t>2019-12-13T20:12:48.00</t>
  </si>
  <si>
    <t>2019-07-08T05:54:05.19</t>
  </si>
  <si>
    <t>2019-07-08T05:55:15.00</t>
  </si>
  <si>
    <t>2019-12-13T20:12:49.00</t>
  </si>
  <si>
    <t>2019-07-08T05:56:06.00</t>
  </si>
  <si>
    <t>2021-11-23T21:15:27.00</t>
  </si>
  <si>
    <t>2019-07-08T05:02:10.41</t>
  </si>
  <si>
    <t>ci38483215</t>
  </si>
  <si>
    <t>2019-07-08T05:02:10.47</t>
  </si>
  <si>
    <t>2019-07-08T05:03:20.00</t>
  </si>
  <si>
    <t>2019-07-08T05:04:12.00</t>
  </si>
  <si>
    <t>2020-03-16T19:11:19.00</t>
  </si>
  <si>
    <t>2019-07-07T21:02:51.74</t>
  </si>
  <si>
    <t>2019-12-23T21:25:48.00</t>
  </si>
  <si>
    <t>ci38479903</t>
  </si>
  <si>
    <t>2019-07-07T21:02:51.73</t>
  </si>
  <si>
    <t>2019-07-07T21:04:01.00</t>
  </si>
  <si>
    <t>2019-07-07T21:04:53.00</t>
  </si>
  <si>
    <t>2021-11-16T22:11:09.00</t>
  </si>
  <si>
    <t>2019-07-07T18:19:19.94</t>
  </si>
  <si>
    <t>2020-01-09T23:08:01.00</t>
  </si>
  <si>
    <t>ci38478423</t>
  </si>
  <si>
    <t>2019-07-07T18:19:19.96</t>
  </si>
  <si>
    <t>2019-07-07T18:20:30.00</t>
  </si>
  <si>
    <t>2019-07-07T18:21:21.00</t>
  </si>
  <si>
    <t>2020-01-15T19:48:57.00</t>
  </si>
  <si>
    <t>2019-07-07T10:37:45.72</t>
  </si>
  <si>
    <t>ci38475007</t>
  </si>
  <si>
    <t>2019-07-07T10:37:45.69</t>
  </si>
  <si>
    <t>2019-07-07T10:38:55.00</t>
  </si>
  <si>
    <t>2019-07-07T10:39:47.00</t>
  </si>
  <si>
    <t>2019-12-20T21:52:08.00</t>
  </si>
  <si>
    <t>2019-07-07T10:32:54.64</t>
  </si>
  <si>
    <t>ci38474959</t>
  </si>
  <si>
    <t>2019-07-07T10:32:54.69</t>
  </si>
  <si>
    <t>2019-07-07T10:34:04.00</t>
  </si>
  <si>
    <t>2019-07-07T10:34:56.00</t>
  </si>
  <si>
    <t>2020-01-22T20:09:43.00</t>
  </si>
  <si>
    <t>2019-07-07T09:09:25.03</t>
  </si>
  <si>
    <t>ci38474119</t>
  </si>
  <si>
    <t>2019-07-07T09:09:25.10</t>
  </si>
  <si>
    <t>2019-07-07T09:10:35.00</t>
  </si>
  <si>
    <t>2019-07-07T09:11:26.00</t>
  </si>
  <si>
    <t>2021-11-09T22:55:56.00</t>
  </si>
  <si>
    <t>2019-07-07T05:38:15.48</t>
  </si>
  <si>
    <t>2019-07-10T00:55:51.00</t>
  </si>
  <si>
    <t>smi:ci.anss.org/origin/HYPO2000</t>
  </si>
  <si>
    <t>ci38472279</t>
  </si>
  <si>
    <t>2019-07-07T05:38:15.51</t>
  </si>
  <si>
    <t>2019-07-07T05:39:25.00</t>
  </si>
  <si>
    <t>2020-08-21T21:19:48.00</t>
  </si>
  <si>
    <t>2019-07-07T05:40:16.00</t>
  </si>
  <si>
    <t>2019-12-20T01:34:21.00</t>
  </si>
  <si>
    <t>2019-07-07T03:23:26.66</t>
  </si>
  <si>
    <t>ci38471103</t>
  </si>
  <si>
    <t>2019-07-07T03:23:26.72</t>
  </si>
  <si>
    <t>2019-07-07T03:24:36.00</t>
  </si>
  <si>
    <t>2019-07-07T03:25:28.00</t>
  </si>
  <si>
    <t>2019-12-12T21:47:24.00</t>
  </si>
  <si>
    <t>2019-07-07T03:13:12.46</t>
  </si>
  <si>
    <t>ci38470999</t>
  </si>
  <si>
    <t>2019-07-07T03:13:12.49</t>
  </si>
  <si>
    <t>2019-07-07T03:14:22.00</t>
  </si>
  <si>
    <t>2019-07-07T03:19:03.00</t>
  </si>
  <si>
    <t>2019-07-07T03:15:14.00</t>
  </si>
  <si>
    <t>2020-01-08T23:19:39.00</t>
  </si>
  <si>
    <t>2019-07-07T01:23:55.59</t>
  </si>
  <si>
    <t>ci38470119</t>
  </si>
  <si>
    <t>2019-07-07T01:23:55.55</t>
  </si>
  <si>
    <t>2019-07-07T01:25:05.00</t>
  </si>
  <si>
    <t>2019-07-07T01:25:56.00</t>
  </si>
  <si>
    <t>2019-12-20T00:56:23.00</t>
  </si>
  <si>
    <t>2019-07-07T01:05:07.13</t>
  </si>
  <si>
    <t>ci38469967</t>
  </si>
  <si>
    <t>2019-07-07T01:05:06.94</t>
  </si>
  <si>
    <t>2019-07-07T01:06:17.00</t>
  </si>
  <si>
    <t>2019-07-07T01:07:07.00</t>
  </si>
  <si>
    <t>2021-04-22T17:49:07.00</t>
  </si>
  <si>
    <t>2019-07-06T17:59:14.79</t>
  </si>
  <si>
    <t>2019-12-12T19:28:09.00</t>
  </si>
  <si>
    <t>ci38466495</t>
  </si>
  <si>
    <t>2019-07-06T17:59:14.84</t>
  </si>
  <si>
    <t>2019-07-06T18:00:24.00</t>
  </si>
  <si>
    <t>2019-07-06T18:01:16.00</t>
  </si>
  <si>
    <t>2019-08-07T19:34:23.00</t>
  </si>
  <si>
    <t>2019-07-06T17:41:33.19</t>
  </si>
  <si>
    <t>2019-08-07T19:34:22.00</t>
  </si>
  <si>
    <t>ci38466343</t>
  </si>
  <si>
    <t>2019-07-06T17:41:33.21</t>
  </si>
  <si>
    <t>2019-07-06T17:42:43.00</t>
  </si>
  <si>
    <t>2019-07-06T17:47:54.00</t>
  </si>
  <si>
    <t>2019-07-06T17:43:34.00</t>
  </si>
  <si>
    <t>2019-12-18T23:13:55.00</t>
  </si>
  <si>
    <t>2019-07-06T15:09:15.23</t>
  </si>
  <si>
    <t>ci38464799</t>
  </si>
  <si>
    <t>2019-07-06T15:09:15.28</t>
  </si>
  <si>
    <t>2019-07-06T15:10:25.00</t>
  </si>
  <si>
    <t>2019-07-06T15:11:16.00</t>
  </si>
  <si>
    <t>2019-08-06T00:31:57.00</t>
  </si>
  <si>
    <t>2019-07-06T11:53:08.09</t>
  </si>
  <si>
    <t>2019-08-06T00:31:56.00</t>
  </si>
  <si>
    <t>ci38462679</t>
  </si>
  <si>
    <t>2019-07-06T11:53:08.06</t>
  </si>
  <si>
    <t>2019-07-06T11:54:18.00</t>
  </si>
  <si>
    <t>2019-07-06T11:58:58.00</t>
  </si>
  <si>
    <t>2019-07-06T11:55:09.00</t>
  </si>
  <si>
    <t>2019-12-11T20:55:35.00</t>
  </si>
  <si>
    <t>2019-07-06T11:06:43.35</t>
  </si>
  <si>
    <t>2019-12-11T20:55:34.00</t>
  </si>
  <si>
    <t>ci38462063</t>
  </si>
  <si>
    <t>2019-07-06T11:07:53.00</t>
  </si>
  <si>
    <t>2019-07-06T11:12:04.00</t>
  </si>
  <si>
    <t>2019-07-06T11:08:44.00</t>
  </si>
  <si>
    <t>2019-10-23T21:40:39.00</t>
  </si>
  <si>
    <t>2019-07-06T07:04:42.04</t>
  </si>
  <si>
    <t>2019-10-23T21:40:38.00</t>
  </si>
  <si>
    <t>ci38459327</t>
  </si>
  <si>
    <t>2019-07-06T07:04:42.21</t>
  </si>
  <si>
    <t>2019-07-06T07:05:52.00</t>
  </si>
  <si>
    <t>2019-07-06T07:06:43.00</t>
  </si>
  <si>
    <t>2019-08-05T23:25:50.00</t>
  </si>
  <si>
    <t>2019-07-06T06:34:47.41</t>
  </si>
  <si>
    <t>ci38458999</t>
  </si>
  <si>
    <t>2019-07-06T06:34:47.46</t>
  </si>
  <si>
    <t>2019-07-06T06:35:57.00</t>
  </si>
  <si>
    <t>2019-07-06T06:36:48.00</t>
  </si>
  <si>
    <t>2019-09-11T19:50:26.00</t>
  </si>
  <si>
    <t>2019-07-06T04:52:04.01</t>
  </si>
  <si>
    <t>ci38458071</t>
  </si>
  <si>
    <t>2019-07-06T04:52:04.17</t>
  </si>
  <si>
    <t>2019-07-06T04:53:14.00</t>
  </si>
  <si>
    <t>2019-07-06T04:54:06.00</t>
  </si>
  <si>
    <t>2019-09-05T18:20:38.00</t>
  </si>
  <si>
    <t>2019-07-05T14:39:33.45</t>
  </si>
  <si>
    <t>ci38452095</t>
  </si>
  <si>
    <t>2019-07-05T14:39:33.41</t>
  </si>
  <si>
    <t>2019-07-05T14:40:43.00</t>
  </si>
  <si>
    <t>2019-07-05T14:45:02.00</t>
  </si>
  <si>
    <t>2019-07-05T14:41:34.00</t>
  </si>
  <si>
    <t>2019-07-10T13:40:42.00</t>
  </si>
  <si>
    <t>2019-07-05T12:38:30.02</t>
  </si>
  <si>
    <t>2019-07-10T13:40:40.00</t>
  </si>
  <si>
    <t>ci38451079</t>
  </si>
  <si>
    <t>2019-07-05T12:38:30.07</t>
  </si>
  <si>
    <t>2019-07-05T12:39:40.00</t>
  </si>
  <si>
    <t>2019-07-05T12:43:34.00</t>
  </si>
  <si>
    <t>2019-07-05T12:40:31.00</t>
  </si>
  <si>
    <t>2019-07-09T18:14:35.00</t>
  </si>
  <si>
    <t>2019-07-05T00:32:06.67</t>
  </si>
  <si>
    <t>2019-07-09T18:14:34.00</t>
  </si>
  <si>
    <t>ci38446071</t>
  </si>
  <si>
    <t>2019-07-05T00:32:06.57</t>
  </si>
  <si>
    <t>2019-07-05T00:33:16.00</t>
  </si>
  <si>
    <t>2019-07-05T00:37:41.00</t>
  </si>
  <si>
    <t>2019-07-05T00:34:08.00</t>
  </si>
  <si>
    <t>2019-07-09T17:55:34.00</t>
  </si>
  <si>
    <t>2019-07-05T00:18:01.41</t>
  </si>
  <si>
    <t>2019-07-09T17:55:32.00</t>
  </si>
  <si>
    <t>ci38445975</t>
  </si>
  <si>
    <t>2019-07-05T00:18:01.34</t>
  </si>
  <si>
    <t>2019-07-05T00:19:11.00</t>
  </si>
  <si>
    <t>2019-07-05T00:23:54.00</t>
  </si>
  <si>
    <t>2019-07-09T17:55:33.00</t>
  </si>
  <si>
    <t>2019-07-05T00:20:03.00</t>
  </si>
  <si>
    <t>2019-08-30T20:43:55.00</t>
  </si>
  <si>
    <t>2019-07-04T22:02:35.06</t>
  </si>
  <si>
    <t>ci38445015</t>
  </si>
  <si>
    <t>2019-07-04T22:02:35.09</t>
  </si>
  <si>
    <t>2019-07-04T22:03:45.00</t>
  </si>
  <si>
    <t>2019-07-04T22:04:36.00</t>
  </si>
  <si>
    <t>2019-07-09T20:14:55.00</t>
  </si>
  <si>
    <t>2019-07-04T20:14:50.34</t>
  </si>
  <si>
    <t>ci38444215</t>
  </si>
  <si>
    <t>2019-07-04T20:14:50.14</t>
  </si>
  <si>
    <t>2019-07-04T20:16:00.00</t>
  </si>
  <si>
    <t>2019-07-04T20:16:51.00</t>
  </si>
  <si>
    <t>2019-07-05T17:45:40.00</t>
  </si>
  <si>
    <t>2019-07-04T19:56:00.50</t>
  </si>
  <si>
    <t>ci38444103</t>
  </si>
  <si>
    <t>2019-07-04T19:56:00.46</t>
  </si>
  <si>
    <t>2019-07-04T19:57:10.00</t>
  </si>
  <si>
    <t>2019-07-04T20:01:47.00</t>
  </si>
  <si>
    <t>2019-07-04T19:58:02.00</t>
  </si>
  <si>
    <t>2019-08-05T18:59:36.00</t>
  </si>
  <si>
    <t>2019-07-04T18:27:59.44</t>
  </si>
  <si>
    <t>ci38443535</t>
  </si>
  <si>
    <t>2019-07-04T18:27:59.19</t>
  </si>
  <si>
    <t>2019-07-04T18:29:09.00</t>
  </si>
  <si>
    <t>2019-07-04T18:30:01.00</t>
  </si>
  <si>
    <t>2021-09-14T20:52:02.00</t>
  </si>
  <si>
    <t>2019-07-17T09:46:06.54</t>
  </si>
  <si>
    <t>2021-09-14T20:52:01.00</t>
  </si>
  <si>
    <t>ci38587239</t>
  </si>
  <si>
    <t>2019-07-17T09:46:06.57</t>
  </si>
  <si>
    <t>2019-07-17T09:47:16.00</t>
  </si>
  <si>
    <t>2019-07-17T09:48:07.00</t>
  </si>
  <si>
    <t>2021-08-24T20:49:07.00</t>
  </si>
  <si>
    <t>2019-07-16T22:38:43.16</t>
  </si>
  <si>
    <t>2021-08-24T20:49:06.00</t>
  </si>
  <si>
    <t>ci38583991</t>
  </si>
  <si>
    <t>2019-07-16T22:38:43.14</t>
  </si>
  <si>
    <t>2019-07-16T22:39:53.00</t>
  </si>
  <si>
    <t>2019-07-16T22:40:44.00</t>
  </si>
  <si>
    <t>2021-08-24T19:38:52.00</t>
  </si>
  <si>
    <t>2019-07-16T13:16:17.40</t>
  </si>
  <si>
    <t>ci38580903</t>
  </si>
  <si>
    <t>2019-07-16T13:16:17.41</t>
  </si>
  <si>
    <t>2019-07-16T13:17:27.00</t>
  </si>
  <si>
    <t>2019-07-16T13:18:18.00</t>
  </si>
  <si>
    <t>2021-08-18T17:15:17.00</t>
  </si>
  <si>
    <t>2019-07-15T03:12:42.28</t>
  </si>
  <si>
    <t>ci38570351</t>
  </si>
  <si>
    <t>2019-07-15T03:12:42.33</t>
  </si>
  <si>
    <t>2019-07-15T03:13:52.00</t>
  </si>
  <si>
    <t>2019-07-15T03:14:43.00</t>
  </si>
  <si>
    <t>2021-08-17T21:01:59.00</t>
  </si>
  <si>
    <t>2019-07-14T11:46:10.93</t>
  </si>
  <si>
    <t>ci38565567</t>
  </si>
  <si>
    <t>2019-07-14T11:46:10.99</t>
  </si>
  <si>
    <t>2019-07-14T11:47:21.00</t>
  </si>
  <si>
    <t>2019-07-14T11:48:12.00</t>
  </si>
  <si>
    <t>2021-08-17T18:11:27.00</t>
  </si>
  <si>
    <t>2019-07-14T02:28:17.65</t>
  </si>
  <si>
    <t>ci38562719</t>
  </si>
  <si>
    <t>2019-07-14T02:28:17.67</t>
  </si>
  <si>
    <t>2019-07-14T02:29:27.00</t>
  </si>
  <si>
    <t>2019-07-14T02:30:18.00</t>
  </si>
  <si>
    <t>2021-11-24T20:02:15.00</t>
  </si>
  <si>
    <t>2019-07-09T05:25:13.85</t>
  </si>
  <si>
    <t>ci38496647</t>
  </si>
  <si>
    <t>2019-07-09T05:25:13.86</t>
  </si>
  <si>
    <t>2019-07-09T05:26:23.00</t>
  </si>
  <si>
    <t>2019-07-09T05:27:15.00</t>
  </si>
  <si>
    <t>2021-11-24T23:52:28.00</t>
  </si>
  <si>
    <t>2019-07-09T05:17:45.79</t>
  </si>
  <si>
    <t>ci38496551</t>
  </si>
  <si>
    <t>2019-07-09T05:17:45.83</t>
  </si>
  <si>
    <t>2019-07-09T05:18:55.00</t>
  </si>
  <si>
    <t>2019-07-09T05:19:46.00</t>
  </si>
  <si>
    <t>2021-11-24T21:27:09.00</t>
  </si>
  <si>
    <t>2019-07-08T17:30:03.45</t>
  </si>
  <si>
    <t>ci38489543</t>
  </si>
  <si>
    <t>2019-07-08T17:30:03.54</t>
  </si>
  <si>
    <t>2019-07-08T17:31:13.00</t>
  </si>
  <si>
    <t>2019-07-08T17:32:04.00</t>
  </si>
  <si>
    <t>2021-11-17T23:45:45.00</t>
  </si>
  <si>
    <t>2019-07-08T15:35:47.97</t>
  </si>
  <si>
    <t>ci38488519</t>
  </si>
  <si>
    <t>2019-07-08T15:36:58.00</t>
  </si>
  <si>
    <t>2019-07-08T15:37:49.00</t>
  </si>
  <si>
    <t>2021-11-17T21:43:12.00</t>
  </si>
  <si>
    <t>2019-07-08T01:57:20.34</t>
  </si>
  <si>
    <t>ci38481863</t>
  </si>
  <si>
    <t>2019-07-08T01:57:20.36</t>
  </si>
  <si>
    <t>2019-07-08T01:58:30.00</t>
  </si>
  <si>
    <t>2019-07-08T01:59:22.00</t>
  </si>
  <si>
    <t>2021-11-16T19:11:39.00</t>
  </si>
  <si>
    <t>2019-07-07T17:44:09.37</t>
  </si>
  <si>
    <t>ci38478143</t>
  </si>
  <si>
    <t>2019-07-07T17:44:09.38</t>
  </si>
  <si>
    <t>2019-07-07T17:45:19.00</t>
  </si>
  <si>
    <t>2019-07-07T17:46:10.00</t>
  </si>
  <si>
    <t>2021-11-10T23:18:35.00</t>
  </si>
  <si>
    <t>2019-07-07T11:29:31.15</t>
  </si>
  <si>
    <t>ci38475463</t>
  </si>
  <si>
    <t>2019-07-07T11:29:31.13</t>
  </si>
  <si>
    <t>2019-07-07T11:30:41.00</t>
  </si>
  <si>
    <t>2019-07-07T11:31:32.00</t>
  </si>
  <si>
    <t>2021-11-10T16:32:56.00</t>
  </si>
  <si>
    <t>2019-07-07T06:44:44.80</t>
  </si>
  <si>
    <t>ci38472799</t>
  </si>
  <si>
    <t>2019-07-07T06:44:44.69</t>
  </si>
  <si>
    <t>2019-07-07T06:45:54.00</t>
  </si>
  <si>
    <t>2019-07-07T06:46:46.00</t>
  </si>
  <si>
    <t>2021-11-10T23:13:35.00</t>
  </si>
  <si>
    <t>2019-07-07T05:42:27.81</t>
  </si>
  <si>
    <t>ci38472295</t>
  </si>
  <si>
    <t>2019-07-07T05:42:28.00</t>
  </si>
  <si>
    <t>2019-07-07T05:43:38.00</t>
  </si>
  <si>
    <t>2019-07-07T05:44:29.00</t>
  </si>
  <si>
    <t>2020-03-13T22:08:38.00</t>
  </si>
  <si>
    <t>2019-07-07T04:48:17.36</t>
  </si>
  <si>
    <t>ci38471847</t>
  </si>
  <si>
    <t>2019-07-07T04:48:17.40</t>
  </si>
  <si>
    <t>2019-07-07T04:49:27.00</t>
  </si>
  <si>
    <t>2019-07-07T04:50:18.00</t>
  </si>
  <si>
    <t>PrefMagType</t>
  </si>
  <si>
    <t>Dataset S1. Relocated earthquake catalog. Each row corresponds to an earthquake, and there are 8 columns in total:</t>
  </si>
  <si>
    <t>RSN</t>
  </si>
  <si>
    <t>Record Sequence Numer</t>
  </si>
  <si>
    <t>Origin Time</t>
  </si>
  <si>
    <t>Depth (km)</t>
  </si>
  <si>
    <t>(0 = No, 1 = Yes)</t>
  </si>
  <si>
    <t>Mag(Trugman)</t>
  </si>
  <si>
    <t>F</t>
  </si>
  <si>
    <t xml:space="preserve">#EventID  </t>
  </si>
  <si>
    <t xml:space="preserve"> Time                </t>
  </si>
  <si>
    <t xml:space="preserve"> Latitude </t>
  </si>
  <si>
    <t xml:space="preserve"> Longtitude   </t>
  </si>
  <si>
    <t xml:space="preserve"> Depth/km </t>
  </si>
  <si>
    <t xml:space="preserve"> Author </t>
  </si>
  <si>
    <t xml:space="preserve"> Catalog </t>
  </si>
  <si>
    <t xml:space="preserve"> ET </t>
  </si>
  <si>
    <t xml:space="preserve"> GT   </t>
  </si>
  <si>
    <t xml:space="preserve"> MagType </t>
  </si>
  <si>
    <t xml:space="preserve"> Magnitude </t>
  </si>
  <si>
    <t xml:space="preserve"> MagAuthor </t>
  </si>
  <si>
    <t xml:space="preserve"> EventLocationName</t>
  </si>
  <si>
    <t xml:space="preserve"> 2019/07/17 15:07:20.9200 </t>
  </si>
  <si>
    <t xml:space="preserve"> CI     </t>
  </si>
  <si>
    <t xml:space="preserve"> SCEDC   </t>
  </si>
  <si>
    <t xml:space="preserve"> eq </t>
  </si>
  <si>
    <t xml:space="preserve"> l </t>
  </si>
  <si>
    <t xml:space="preserve">   l     </t>
  </si>
  <si>
    <t xml:space="preserve"> CI        </t>
  </si>
  <si>
    <t xml:space="preserve">   17.7 km (  11.0 mi) ESE ( 105. azimuth) from Little Lake, CA</t>
  </si>
  <si>
    <t xml:space="preserve"> 2019/07/17 09:46:06.5400 </t>
  </si>
  <si>
    <t xml:space="preserve">   14.1 km (   8.7 mi) SSW ( 199. azimuth) from Searles Valley, CA</t>
  </si>
  <si>
    <t xml:space="preserve"> 2019/07/16 22:38:43.1600 </t>
  </si>
  <si>
    <t xml:space="preserve">   16.5 km (  10.2 mi) W   ( 273. azimuth) from Searles Valley, CA</t>
  </si>
  <si>
    <t xml:space="preserve"> 2019/07/16 13:16:17.4000 </t>
  </si>
  <si>
    <t xml:space="preserve">   15.0 km (   9.3 mi) S   ( 189. azimuth) from Searles Valley, CA</t>
  </si>
  <si>
    <t xml:space="preserve"> 2019/07/16 02:47:05.0400 </t>
  </si>
  <si>
    <t xml:space="preserve">   w     </t>
  </si>
  <si>
    <t xml:space="preserve">   15.2 km (   9.5 mi) S   ( 190. azimuth) from Searles Valley, CA</t>
  </si>
  <si>
    <t xml:space="preserve"> 2019/07/15 03:12:42.2800 </t>
  </si>
  <si>
    <t xml:space="preserve">   15.5 km (   9.6 mi) S   ( 190. azimuth) from Searles Valley, CA</t>
  </si>
  <si>
    <t xml:space="preserve"> 2019/07/14 11:46:10.9300 </t>
  </si>
  <si>
    <t xml:space="preserve">   18.7 km (  11.6 mi) NNE (  16. azimuth) from Ridgecrest, CA</t>
  </si>
  <si>
    <t xml:space="preserve"> 2019/07/14 06:06:39.2800 </t>
  </si>
  <si>
    <t xml:space="preserve">   17.7 km (  11.0 mi) ESE ( 108. azimuth) from Little Lake, CA</t>
  </si>
  <si>
    <t xml:space="preserve"> 2019/07/14 02:28:17.6500 </t>
  </si>
  <si>
    <t xml:space="preserve">   19.1 km (  11.9 mi) W   ( 277. azimuth) from Searles Valley, CA</t>
  </si>
  <si>
    <t xml:space="preserve"> 2019/07/11 23:45:18.6700 </t>
  </si>
  <si>
    <t xml:space="preserve">   18.4 km (  11.4 mi) E   (  85. azimuth) from Little Lake, CA</t>
  </si>
  <si>
    <t xml:space="preserve"> 2019/07/10 20:09:51.9500 </t>
  </si>
  <si>
    <t xml:space="preserve">   14.5 km (   9.0 mi) ENE (  70. azimuth) from Ridgecrest, CA</t>
  </si>
  <si>
    <t xml:space="preserve"> 2019/07/10 10:56:15.5000 </t>
  </si>
  <si>
    <t xml:space="preserve">   16.0 km (   9.9 mi) W   ( 273. azimuth) from Searles Valley, CA</t>
  </si>
  <si>
    <t xml:space="preserve"> 2019/07/10 01:16:42.2300 </t>
  </si>
  <si>
    <t xml:space="preserve">   15.7 km (   9.8 mi) SSW ( 195. azimuth) from Searles Valley, CA</t>
  </si>
  <si>
    <t xml:space="preserve"> 2019/07/09 08:17:31.5700 </t>
  </si>
  <si>
    <t xml:space="preserve">   18.8 km (  11.7 mi) NNE (  17. azimuth) from Ridgecrest, CA</t>
  </si>
  <si>
    <t xml:space="preserve"> 2019/07/09 05:25:13.8500 </t>
  </si>
  <si>
    <t xml:space="preserve">   16.7 km (  10.4 mi) ESE ( 104. azimuth) from Little Lake, CA</t>
  </si>
  <si>
    <t xml:space="preserve"> 2019/07/09 05:17:45.7900 </t>
  </si>
  <si>
    <t xml:space="preserve">   17.8 km (  11.1 mi) W   ( 272. azimuth) from Searles Valley, CA</t>
  </si>
  <si>
    <t xml:space="preserve"> 2019/07/08 17:30:03.4500 </t>
  </si>
  <si>
    <t xml:space="preserve">   16.4 km (  10.2 mi) ESE ( 106. azimuth) from Little Lake, CA</t>
  </si>
  <si>
    <t xml:space="preserve"> 2019/07/08 15:35:47.9700 </t>
  </si>
  <si>
    <t xml:space="preserve">   15.9 km (   9.9 mi) E   ( 100. azimuth) from Little Lake, CA</t>
  </si>
  <si>
    <t xml:space="preserve"> 2019/07/08 09:57:10.9700 </t>
  </si>
  <si>
    <t xml:space="preserve">   13.6 km (   8.5 mi) SSW ( 203. azimuth) from Searles Valley, CA</t>
  </si>
  <si>
    <t xml:space="preserve"> 2019/07/08 05:54:05.0900 </t>
  </si>
  <si>
    <t xml:space="preserve">   19.0 km (  11.8 mi) ESE ( 111. azimuth) from Little Lake, CA</t>
  </si>
  <si>
    <t xml:space="preserve"> 2019/07/08 05:07:55.7100 </t>
  </si>
  <si>
    <t xml:space="preserve">   18.9 km (  11.8 mi) NNE (  16. azimuth) from Ridgecrest, CA</t>
  </si>
  <si>
    <t xml:space="preserve"> 2019/07/08 05:02:10.4100 </t>
  </si>
  <si>
    <t xml:space="preserve">   18.2 km (  11.3 mi) ESE ( 112. azimuth) from Little Lake, CA</t>
  </si>
  <si>
    <t xml:space="preserve"> 2019/07/08 01:57:20.3400 </t>
  </si>
  <si>
    <t xml:space="preserve">   16.8 km (  10.4 mi) ESE ( 108. azimuth) from Little Lake, CA</t>
  </si>
  <si>
    <t xml:space="preserve"> 2019/07/07 22:18:19.1900 </t>
  </si>
  <si>
    <t xml:space="preserve"> 2019/07/07 21:02:51.7300 </t>
  </si>
  <si>
    <t xml:space="preserve">   18.1 km (  11.3 mi) W   ( 273. azimuth) from Searles Valley, CA</t>
  </si>
  <si>
    <t xml:space="preserve"> 2019/07/07 18:19:19.9400 </t>
  </si>
  <si>
    <t xml:space="preserve">   16.6 km (  10.3 mi) ESE ( 109. azimuth) from Little Lake, CA</t>
  </si>
  <si>
    <t xml:space="preserve"> 2019/07/07 17:44:09.3700 </t>
  </si>
  <si>
    <t xml:space="preserve">   15.2 km (   9.4 mi) SSW ( 203. azimuth) from Searles Valley, CA</t>
  </si>
  <si>
    <t xml:space="preserve"> 2019/07/07 11:29:31.1500 </t>
  </si>
  <si>
    <t xml:space="preserve">   15.9 km (   9.9 mi) E   (  99. azimuth) from Little Lake, CA</t>
  </si>
  <si>
    <t xml:space="preserve"> 2019/07/07 10:37:45.7200 </t>
  </si>
  <si>
    <t xml:space="preserve">   16.9 km (  10.5 mi) NNE (  26. azimuth) from Ridgecrest, CA</t>
  </si>
  <si>
    <t xml:space="preserve"> 2019/07/07 10:32:54.6400 </t>
  </si>
  <si>
    <t xml:space="preserve">   19.9 km (  12.4 mi) W   ( 279. azimuth) from Searles Valley, CA</t>
  </si>
  <si>
    <t xml:space="preserve"> 2019/07/07 09:09:25.0300 </t>
  </si>
  <si>
    <t xml:space="preserve">   15.0 km (   9.3 mi) ENE (  68. azimuth) from Ridgecrest, CA</t>
  </si>
  <si>
    <t xml:space="preserve"> 2019/07/07 06:44:44.8000 </t>
  </si>
  <si>
    <t xml:space="preserve">   15.8 km (   9.8 mi) E   (  99. azimuth) from Little Lake, CA</t>
  </si>
  <si>
    <t xml:space="preserve"> 2019/07/07 05:42:27.8100 </t>
  </si>
  <si>
    <t xml:space="preserve">   19.6 km (  12.2 mi) ESE ( 113. azimuth) from Little Lake, CA</t>
  </si>
  <si>
    <t xml:space="preserve"> 2019/07/07 05:38:15.4800 </t>
  </si>
  <si>
    <t xml:space="preserve">   15.7 km (   9.8 mi) W   ( 270. azimuth) from Searles Valley, CA</t>
  </si>
  <si>
    <t xml:space="preserve"> 2019/07/07 04:48:17.3600 </t>
  </si>
  <si>
    <t xml:space="preserve">   18.7 km (  11.6 mi) W   ( 276. azimuth) from Searles Valley, CA</t>
  </si>
  <si>
    <t xml:space="preserve"> 2019/07/07 03:23:26.6600 </t>
  </si>
  <si>
    <t xml:space="preserve">   18.6 km (  11.5 mi) ESE ( 113. azimuth) from Little Lake, CA</t>
  </si>
  <si>
    <t xml:space="preserve"> 2019/07/07 03:13:12.4600 </t>
  </si>
  <si>
    <t xml:space="preserve">   16.0 km (   9.9 mi) NNE (  27. azimuth) from Ridgecrest, CA</t>
  </si>
  <si>
    <t xml:space="preserve"> 2019/07/07 01:23:55.5900 </t>
  </si>
  <si>
    <t xml:space="preserve">   15.7 km (   9.8 mi) E   ( 100. azimuth) from Little Lake, CA</t>
  </si>
  <si>
    <t xml:space="preserve"> 2019/07/07 01:05:07.1300 </t>
  </si>
  <si>
    <t xml:space="preserve">   14.9 km (   9.2 mi) SW  ( 223. azimuth) from Searles Valley, CA</t>
  </si>
  <si>
    <t xml:space="preserve"> 2019/07/06 17:59:14.7900 </t>
  </si>
  <si>
    <t xml:space="preserve">   16.4 km (  10.2 mi) ESE ( 103. azimuth) from Little Lake, CA</t>
  </si>
  <si>
    <t xml:space="preserve"> 2019/07/06 17:41:33.1900 </t>
  </si>
  <si>
    <t xml:space="preserve"> 2019/07/06 15:09:15.2300 </t>
  </si>
  <si>
    <t xml:space="preserve">   17.5 km (  10.9 mi) ESE ( 110. azimuth) from Little Lake, CA</t>
  </si>
  <si>
    <t xml:space="preserve"> 2019/07/06 11:53:08.0900 </t>
  </si>
  <si>
    <t xml:space="preserve">   16.2 km (  10.1 mi) ESE ( 106. azimuth) from Little Lake, CA</t>
  </si>
  <si>
    <t xml:space="preserve"> 2019/07/06 11:06:43.3500 </t>
  </si>
  <si>
    <t xml:space="preserve">   19.8 km (  12.3 mi) W   ( 279. azimuth) from Searles Valley, CA</t>
  </si>
  <si>
    <t xml:space="preserve"> 2019/07/06 07:04:42.0400 </t>
  </si>
  <si>
    <t xml:space="preserve">   16.6 km (  10.3 mi) ESE ( 108. azimuth) from Little Lake, CA</t>
  </si>
  <si>
    <t xml:space="preserve"> 2019/07/06 06:34:47.4100 </t>
  </si>
  <si>
    <t xml:space="preserve">   lr     </t>
  </si>
  <si>
    <t xml:space="preserve">   17.1 km (  10.6 mi) ESE ( 107. azimuth) from Little Lake, CA</t>
  </si>
  <si>
    <t xml:space="preserve"> 2019/07/06 04:52:04.0100 </t>
  </si>
  <si>
    <t xml:space="preserve"> 2019/07/05 14:39:33.4500 </t>
  </si>
  <si>
    <t xml:space="preserve">   15.0 km (   9.3 mi) W   ( 259. azimuth) from Searles Valley, CA</t>
  </si>
  <si>
    <t xml:space="preserve"> 2019/07/05 12:38:30.0200 </t>
  </si>
  <si>
    <t xml:space="preserve">   15.1 km (   9.4 mi) W   ( 272. azimuth) from Searles Valley, CA</t>
  </si>
  <si>
    <t xml:space="preserve"> 2019/07/05 00:32:06.6700 </t>
  </si>
  <si>
    <t xml:space="preserve">   10.1 km (   6.3 mi) SW  ( 225. azimuth) from Searles Valley, CA</t>
  </si>
  <si>
    <t xml:space="preserve"> 2019/07/05 00:18:01.4100 </t>
  </si>
  <si>
    <t xml:space="preserve">   17.6 km (  10.9 mi) NNE (  17. azimuth) from Ridgecrest, CA</t>
  </si>
  <si>
    <t xml:space="preserve"> 2019/07/04 22:02:35.0600 </t>
  </si>
  <si>
    <t xml:space="preserve">   14.1 km (   8.7 mi) SW  ( 224. azimuth) from Searles Valley, CA</t>
  </si>
  <si>
    <t xml:space="preserve"> 2019/07/04 20:14:50.3400 </t>
  </si>
  <si>
    <t xml:space="preserve">   12.4 km (   7.7 mi) SW  ( 232. azimuth) from Searles Valley, CA</t>
  </si>
  <si>
    <t xml:space="preserve"> 2019/07/04 19:56:00.5000 </t>
  </si>
  <si>
    <t xml:space="preserve">   14.5 km (   9.0 mi) ENE (  71. azimuth) from Ridgecrest, CA</t>
  </si>
  <si>
    <t xml:space="preserve"> 2019/07/04 18:27:59.4400 </t>
  </si>
  <si>
    <t xml:space="preserve">   13.6 km (   8.5 mi) W   ( 259. azimuth) from Searles Valley, CA</t>
  </si>
  <si>
    <t>SCSN_mag</t>
  </si>
  <si>
    <t>SCSN_type</t>
  </si>
  <si>
    <t>originid=106065204</t>
  </si>
  <si>
    <t>magnitudeid=109030493</t>
  </si>
  <si>
    <t>2022-03-31T16:56:30.00</t>
  </si>
  <si>
    <t>originid=5566967</t>
  </si>
  <si>
    <t>magnitudeid=108818276</t>
  </si>
  <si>
    <t>magnitudeid=108818284</t>
  </si>
  <si>
    <t>eventid=38443535</t>
  </si>
  <si>
    <t>magnitudeid=8393591</t>
  </si>
  <si>
    <t>originid=105208893</t>
  </si>
  <si>
    <t>magnitudeid=108601445</t>
  </si>
  <si>
    <t>originid=5567535</t>
  </si>
  <si>
    <t>magnitudeid=108601989</t>
  </si>
  <si>
    <t>magnitudeid=108601997</t>
  </si>
  <si>
    <t>eventid=38444103</t>
  </si>
  <si>
    <t>magnitudeid=8395943</t>
  </si>
  <si>
    <t>originid=105211621</t>
  </si>
  <si>
    <t>magnitudeid=108605501</t>
  </si>
  <si>
    <t>originid=5567647</t>
  </si>
  <si>
    <t>magnitudeid=108605509</t>
  </si>
  <si>
    <t>magnitudeid=8396383</t>
  </si>
  <si>
    <t>eventid=38444215</t>
  </si>
  <si>
    <t>originid=106130836</t>
  </si>
  <si>
    <t>magnitudeid=108883340</t>
  </si>
  <si>
    <t>originid=5568439</t>
  </si>
  <si>
    <t>magnitudeid=8399071</t>
  </si>
  <si>
    <t>magnitudeid=8399087</t>
  </si>
  <si>
    <t>eventid=38445015</t>
  </si>
  <si>
    <t>originid=105211453</t>
  </si>
  <si>
    <t>magnitudeid=108601749</t>
  </si>
  <si>
    <t>originid=5569391</t>
  </si>
  <si>
    <t>magnitudeid=108605277</t>
  </si>
  <si>
    <t>magnitudeid=108605285</t>
  </si>
  <si>
    <t>eventid=38445975</t>
  </si>
  <si>
    <t>magnitudeid=8402255</t>
  </si>
  <si>
    <t>originid=105211501</t>
  </si>
  <si>
    <t>magnitudeid=108601757</t>
  </si>
  <si>
    <t>originid=5569487</t>
  </si>
  <si>
    <t>magnitudeid=108605341</t>
  </si>
  <si>
    <t>magnitudeid=108605349</t>
  </si>
  <si>
    <t>eventid=38446071</t>
  </si>
  <si>
    <t>magnitudeid=8402511</t>
  </si>
  <si>
    <t>originid=105211861</t>
  </si>
  <si>
    <t>magnitudeid=108601853</t>
  </si>
  <si>
    <t>originid=5574511</t>
  </si>
  <si>
    <t>magnitudeid=108605797</t>
  </si>
  <si>
    <t>magnitudeid=108605805</t>
  </si>
  <si>
    <t>eventid=38451079</t>
  </si>
  <si>
    <t>magnitudeid=8418775</t>
  </si>
  <si>
    <t>originid=106144188</t>
  </si>
  <si>
    <t>magnitudeid=108601877</t>
  </si>
  <si>
    <t>originid=5575511</t>
  </si>
  <si>
    <t>magnitudeid=108896596</t>
  </si>
  <si>
    <t>magnitudeid=8422415</t>
  </si>
  <si>
    <t>eventid=38452095</t>
  </si>
  <si>
    <t>magnitudeid=8422431</t>
  </si>
  <si>
    <t>originid=106155252</t>
  </si>
  <si>
    <t>magnitudeid=109030365</t>
  </si>
  <si>
    <t>2022-03-30T23:12:04.00</t>
  </si>
  <si>
    <t>originid=5581447</t>
  </si>
  <si>
    <t>magnitudeid=108907764</t>
  </si>
  <si>
    <t>magnitudeid=108907772</t>
  </si>
  <si>
    <t>eventid=38458071</t>
  </si>
  <si>
    <t>magnitudeid=8444695</t>
  </si>
  <si>
    <t>originid=106065644</t>
  </si>
  <si>
    <t>magnitudeid=108818804</t>
  </si>
  <si>
    <t>originid=5582343</t>
  </si>
  <si>
    <t>magnitudeid=108818812</t>
  </si>
  <si>
    <t>magnitudeid=8449111</t>
  </si>
  <si>
    <t>eventid=38458999</t>
  </si>
  <si>
    <t>originid=106215284</t>
  </si>
  <si>
    <t>magnitudeid=109029621</t>
  </si>
  <si>
    <t>2022-03-29T17:26:00.00</t>
  </si>
  <si>
    <t>originid=5582663</t>
  </si>
  <si>
    <t>magnitudeid=108965876</t>
  </si>
  <si>
    <t>magnitudeid=108965884</t>
  </si>
  <si>
    <t>eventid=38459327</t>
  </si>
  <si>
    <t>magnitudeid=8450607</t>
  </si>
  <si>
    <t>originid=106436644</t>
  </si>
  <si>
    <t>magnitudeid=108602597</t>
  </si>
  <si>
    <t>originid=5585335</t>
  </si>
  <si>
    <t>magnitudeid=109185380</t>
  </si>
  <si>
    <t>magnitudeid=8462127</t>
  </si>
  <si>
    <t>eventid=38462063</t>
  </si>
  <si>
    <t>magnitudeid=8462143</t>
  </si>
  <si>
    <t>originid=106065740</t>
  </si>
  <si>
    <t>magnitudeid=108602613</t>
  </si>
  <si>
    <t>originid=5585927</t>
  </si>
  <si>
    <t>magnitudeid=108818932</t>
  </si>
  <si>
    <t>magnitudeid=108818940</t>
  </si>
  <si>
    <t>eventid=38462679</t>
  </si>
  <si>
    <t>magnitudeid=8464543</t>
  </si>
  <si>
    <t>originid=106508596</t>
  </si>
  <si>
    <t>magnitudeid=109254940</t>
  </si>
  <si>
    <t>originid=5587991</t>
  </si>
  <si>
    <t>magnitudeid=8472759</t>
  </si>
  <si>
    <t>magnitudeid=8472775</t>
  </si>
  <si>
    <t>eventid=38464799</t>
  </si>
  <si>
    <t>originid=106069452</t>
  </si>
  <si>
    <t>magnitudeid=108602813</t>
  </si>
  <si>
    <t>originid=5589503</t>
  </si>
  <si>
    <t>magnitudeid=108822732</t>
  </si>
  <si>
    <t>magnitudeid=108822740</t>
  </si>
  <si>
    <t>eventid=38466343</t>
  </si>
  <si>
    <t>magnitudeid=8478455</t>
  </si>
  <si>
    <t>originid=106439532</t>
  </si>
  <si>
    <t>magnitudeid=108913565</t>
  </si>
  <si>
    <t>originid=5589647</t>
  </si>
  <si>
    <t>magnitudeid=109187308</t>
  </si>
  <si>
    <t>magnitudeid=8478911</t>
  </si>
  <si>
    <t>eventid=38466495</t>
  </si>
  <si>
    <t>magnitudeid=8478927</t>
  </si>
  <si>
    <t>originid=106511668</t>
  </si>
  <si>
    <t>magnitudeid=109257204</t>
  </si>
  <si>
    <t>originid=5593079</t>
  </si>
  <si>
    <t>magnitudeid=109257212</t>
  </si>
  <si>
    <t>magnitudeid=8489735</t>
  </si>
  <si>
    <t>eventid=38469967</t>
  </si>
  <si>
    <t>originid=106533244</t>
  </si>
  <si>
    <t>magnitudeid=109276916</t>
  </si>
  <si>
    <t>originid=5593207</t>
  </si>
  <si>
    <t>magnitudeid=109276924</t>
  </si>
  <si>
    <t>magnitudeid=8490135</t>
  </si>
  <si>
    <t>eventid=38470119</t>
  </si>
  <si>
    <t>originid=106440484</t>
  </si>
  <si>
    <t>magnitudeid=108603437</t>
  </si>
  <si>
    <t>originid=5594087</t>
  </si>
  <si>
    <t>magnitudeid=109187700</t>
  </si>
  <si>
    <t>magnitudeid=8492903</t>
  </si>
  <si>
    <t>eventid=38470999</t>
  </si>
  <si>
    <t>magnitudeid=8492919</t>
  </si>
  <si>
    <t>originid=106511692</t>
  </si>
  <si>
    <t>magnitudeid=109257244</t>
  </si>
  <si>
    <t>originid=5594175</t>
  </si>
  <si>
    <t>magnitudeid=8493159</t>
  </si>
  <si>
    <t>magnitudeid=8493175</t>
  </si>
  <si>
    <t>eventid=38471103</t>
  </si>
  <si>
    <t>originid=106602356</t>
  </si>
  <si>
    <t>magnitudeid=109341972</t>
  </si>
  <si>
    <t>originid=5594887</t>
  </si>
  <si>
    <t>magnitudeid=8495231</t>
  </si>
  <si>
    <t>eventid=38471847</t>
  </si>
  <si>
    <t>originid=105575757</t>
  </si>
  <si>
    <t>magnitudeid=108785821</t>
  </si>
  <si>
    <t>originid=105211789</t>
  </si>
  <si>
    <t>magnitudeid=109000053</t>
  </si>
  <si>
    <t>originid=5595311</t>
  </si>
  <si>
    <t>magnitudeid=8496367</t>
  </si>
  <si>
    <t>eventid=38472279</t>
  </si>
  <si>
    <t>magnitudeid=8496383</t>
  </si>
  <si>
    <t>originid=105576677</t>
  </si>
  <si>
    <t>magnitudeid=109000973</t>
  </si>
  <si>
    <t>originid=5595327</t>
  </si>
  <si>
    <t>magnitudeid=8496447</t>
  </si>
  <si>
    <t>eventid=38472295</t>
  </si>
  <si>
    <t>originid=105576069</t>
  </si>
  <si>
    <t>magnitudeid=109000365</t>
  </si>
  <si>
    <t>originid=5595831</t>
  </si>
  <si>
    <t>magnitudeid=8497975</t>
  </si>
  <si>
    <t>eventid=38472799</t>
  </si>
  <si>
    <t>originid=106549764</t>
  </si>
  <si>
    <t>magnitudeid=109292284</t>
  </si>
  <si>
    <t>originid=5597127</t>
  </si>
  <si>
    <t>magnitudeid=109292292</t>
  </si>
  <si>
    <t>magnitudeid=8502727</t>
  </si>
  <si>
    <t>eventid=38474119</t>
  </si>
  <si>
    <t>originid=106512876</t>
  </si>
  <si>
    <t>magnitudeid=109030605</t>
  </si>
  <si>
    <t>2022-03-31T18:45:31.00</t>
  </si>
  <si>
    <t>originid=5598039</t>
  </si>
  <si>
    <t>magnitudeid=109258492</t>
  </si>
  <si>
    <t>magnitudeid=8505783</t>
  </si>
  <si>
    <t>eventid=38474959</t>
  </si>
  <si>
    <t>magnitudeid=8505799</t>
  </si>
  <si>
    <t>originid=106541548</t>
  </si>
  <si>
    <t>magnitudeid=109284924</t>
  </si>
  <si>
    <t>originid=5598087</t>
  </si>
  <si>
    <t>magnitudeid=109284932</t>
  </si>
  <si>
    <t>magnitudeid=8506007</t>
  </si>
  <si>
    <t>eventid=38475007</t>
  </si>
  <si>
    <t>originid=105576685</t>
  </si>
  <si>
    <t>magnitudeid=109000981</t>
  </si>
  <si>
    <t>originid=5598527</t>
  </si>
  <si>
    <t>magnitudeid=8507655</t>
  </si>
  <si>
    <t>eventid=38475463</t>
  </si>
  <si>
    <t>originid=107348476</t>
  </si>
  <si>
    <t>magnitudeid=109961244</t>
  </si>
  <si>
    <t>originid=5601191</t>
  </si>
  <si>
    <t>magnitudeid=8515871</t>
  </si>
  <si>
    <t>eventid=38478143</t>
  </si>
  <si>
    <t>originid=107348948</t>
  </si>
  <si>
    <t>magnitudeid=109961668</t>
  </si>
  <si>
    <t>originid=106535228</t>
  </si>
  <si>
    <t>magnitudeid=109278460</t>
  </si>
  <si>
    <t>originid=5601463</t>
  </si>
  <si>
    <t>magnitudeid=8516727</t>
  </si>
  <si>
    <t>eventid=38478423</t>
  </si>
  <si>
    <t>originid=106603860</t>
  </si>
  <si>
    <t>magnitudeid=109343532</t>
  </si>
  <si>
    <t>originid=106515588</t>
  </si>
  <si>
    <t>magnitudeid=109261212</t>
  </si>
  <si>
    <t>originid=5602927</t>
  </si>
  <si>
    <t>magnitudeid=8521575</t>
  </si>
  <si>
    <t>eventid=38479903</t>
  </si>
  <si>
    <t>originid=105604485</t>
  </si>
  <si>
    <t>magnitudeid=109029389</t>
  </si>
  <si>
    <t>2022-03-28T23:29:15.00</t>
  </si>
  <si>
    <t>2019-07-07T22:18:19.19</t>
  </si>
  <si>
    <t>ci38480367</t>
  </si>
  <si>
    <t>eventid=38480367</t>
  </si>
  <si>
    <t>originid=107351748</t>
  </si>
  <si>
    <t>magnitudeid=109963476</t>
  </si>
  <si>
    <t>originid=5604855</t>
  </si>
  <si>
    <t>magnitudeid=8527447</t>
  </si>
  <si>
    <t>eventid=38481863</t>
  </si>
  <si>
    <t>originid=105579317</t>
  </si>
  <si>
    <t>magnitudeid=109003573</t>
  </si>
  <si>
    <t>originid=5606207</t>
  </si>
  <si>
    <t>magnitudeid=8531671</t>
  </si>
  <si>
    <t>magnitudeid=8531687</t>
  </si>
  <si>
    <t>eventid=38483215</t>
  </si>
  <si>
    <t>originid=105604413</t>
  </si>
  <si>
    <t>magnitudeid=109029317</t>
  </si>
  <si>
    <t>2022-03-28T22:57:53.00</t>
  </si>
  <si>
    <t>2019-07-08T05:07:55.71</t>
  </si>
  <si>
    <t>ci38483263</t>
  </si>
  <si>
    <t>2019-07-08T05:07:55.77</t>
  </si>
  <si>
    <t>2019-07-08T05:09:05.00</t>
  </si>
  <si>
    <t>originid=5606255</t>
  </si>
  <si>
    <t>2019-07-08T05:09:57.00</t>
  </si>
  <si>
    <t>magnitudeid=8531815</t>
  </si>
  <si>
    <t>eventid=38483263</t>
  </si>
  <si>
    <t>originid=105579437</t>
  </si>
  <si>
    <t>magnitudeid=109003805</t>
  </si>
  <si>
    <t>originid=106441300</t>
  </si>
  <si>
    <t>magnitudeid=109188508</t>
  </si>
  <si>
    <t>originid=5606583</t>
  </si>
  <si>
    <t>magnitudeid=8533055</t>
  </si>
  <si>
    <t>eventid=38483591</t>
  </si>
  <si>
    <t>originid=105579453</t>
  </si>
  <si>
    <t>magnitudeid=108604309</t>
  </si>
  <si>
    <t>originid=5608367</t>
  </si>
  <si>
    <t>magnitudeid=109003837</t>
  </si>
  <si>
    <t>magnitudeid=8538815</t>
  </si>
  <si>
    <t>eventid=38485391</t>
  </si>
  <si>
    <t>magnitudeid=8538831</t>
  </si>
  <si>
    <t>originid=107351908</t>
  </si>
  <si>
    <t>magnitudeid=109963700</t>
  </si>
  <si>
    <t>originid=5611471</t>
  </si>
  <si>
    <t>magnitudeid=8549183</t>
  </si>
  <si>
    <t>eventid=38488519</t>
  </si>
  <si>
    <t>originid=105579805</t>
  </si>
  <si>
    <t>magnitudeid=109004253</t>
  </si>
  <si>
    <t>originid=5612487</t>
  </si>
  <si>
    <t>magnitudeid=8552815</t>
  </si>
  <si>
    <t>eventid=38489543</t>
  </si>
  <si>
    <t>originid=107363796</t>
  </si>
  <si>
    <t>magnitudeid=109972924</t>
  </si>
  <si>
    <t>originid=5619519</t>
  </si>
  <si>
    <t>magnitudeid=8577599</t>
  </si>
  <si>
    <t>eventid=38496551</t>
  </si>
  <si>
    <t>originid=107363348</t>
  </si>
  <si>
    <t>magnitudeid=109972572</t>
  </si>
  <si>
    <t>originid=5619599</t>
  </si>
  <si>
    <t>magnitudeid=8577919</t>
  </si>
  <si>
    <t>eventid=38496647</t>
  </si>
  <si>
    <t>originid=105581461</t>
  </si>
  <si>
    <t>magnitudeid=108604797</t>
  </si>
  <si>
    <t>originid=5621535</t>
  </si>
  <si>
    <t>magnitudeid=109005989</t>
  </si>
  <si>
    <t>magnitudeid=8584927</t>
  </si>
  <si>
    <t>eventid=38498615</t>
  </si>
  <si>
    <t>magnitudeid=8584943</t>
  </si>
  <si>
    <t>originid=107379636</t>
  </si>
  <si>
    <t>magnitudeid=109985596</t>
  </si>
  <si>
    <t>2021-12-08T18:41:45.00</t>
  </si>
  <si>
    <t>2019-07-10T01:16:42.23</t>
  </si>
  <si>
    <t>ci38510015</t>
  </si>
  <si>
    <t>2019-07-10T01:16:42.22</t>
  </si>
  <si>
    <t>2019-07-10T01:17:52.00</t>
  </si>
  <si>
    <t>originid=5632799</t>
  </si>
  <si>
    <t>2019-07-10T01:18:43.00</t>
  </si>
  <si>
    <t>magnitudeid=8623591</t>
  </si>
  <si>
    <t>eventid=38510015</t>
  </si>
  <si>
    <t>originid=105604517</t>
  </si>
  <si>
    <t>magnitudeid=109029421</t>
  </si>
  <si>
    <t>2022-03-28T23:45:49.00</t>
  </si>
  <si>
    <t>2019-07-10T10:56:15.50</t>
  </si>
  <si>
    <t>ci38516455</t>
  </si>
  <si>
    <t>2019-07-10T10:56:15.57</t>
  </si>
  <si>
    <t>2019-07-10T10:57:25.00</t>
  </si>
  <si>
    <t>originid=5639111</t>
  </si>
  <si>
    <t>2019-07-10T10:58:17.00</t>
  </si>
  <si>
    <t>magnitudeid=8645303</t>
  </si>
  <si>
    <t>eventid=38516455</t>
  </si>
  <si>
    <t>originid=107379804</t>
  </si>
  <si>
    <t>magnitudeid=108606613</t>
  </si>
  <si>
    <t>originid=105212701</t>
  </si>
  <si>
    <t>originid=5645175</t>
  </si>
  <si>
    <t>magnitudeid=108606685</t>
  </si>
  <si>
    <t>magnitudeid=109985780</t>
  </si>
  <si>
    <t>eventid=38522647</t>
  </si>
  <si>
    <t>magnitudeid=8665535</t>
  </si>
  <si>
    <t>originid=107382660</t>
  </si>
  <si>
    <t>magnitudeid=109003277</t>
  </si>
  <si>
    <t>originid=106067604</t>
  </si>
  <si>
    <t>originid=106615908</t>
  </si>
  <si>
    <t>magnitudeid=108820868</t>
  </si>
  <si>
    <t>magnitudeid=109988100</t>
  </si>
  <si>
    <t>eventid=38538991</t>
  </si>
  <si>
    <t>originid=5661311</t>
  </si>
  <si>
    <t>magnitudeid=8713191</t>
  </si>
  <si>
    <t>originid=105539501</t>
  </si>
  <si>
    <t>magnitudeid=108961597</t>
  </si>
  <si>
    <t>originid=5684839</t>
  </si>
  <si>
    <t>magnitudeid=8776095</t>
  </si>
  <si>
    <t>eventid=38562719</t>
  </si>
  <si>
    <t>originid=105539669</t>
  </si>
  <si>
    <t>magnitudeid=108961829</t>
  </si>
  <si>
    <t>originid=106530420</t>
  </si>
  <si>
    <t>magnitudeid=109274260</t>
  </si>
  <si>
    <t>originid=5686151</t>
  </si>
  <si>
    <t>magnitudeid=8779855</t>
  </si>
  <si>
    <t>eventid=38564031</t>
  </si>
  <si>
    <t>originid=105539589</t>
  </si>
  <si>
    <t>magnitudeid=108961693</t>
  </si>
  <si>
    <t>originid=5687687</t>
  </si>
  <si>
    <t>magnitudeid=8783703</t>
  </si>
  <si>
    <t>eventid=38565567</t>
  </si>
  <si>
    <t>originid=105539917</t>
  </si>
  <si>
    <t>magnitudeid=108962141</t>
  </si>
  <si>
    <t>originid=5692471</t>
  </si>
  <si>
    <t>magnitudeid=8796431</t>
  </si>
  <si>
    <t>eventid=38570351</t>
  </si>
  <si>
    <t>originid=107234580</t>
  </si>
  <si>
    <t>magnitudeid=108612405</t>
  </si>
  <si>
    <t>originid=105218045</t>
  </si>
  <si>
    <t>originid=5699927</t>
  </si>
  <si>
    <t>magnitudeid=108612701</t>
  </si>
  <si>
    <t>magnitudeid=109890004</t>
  </si>
  <si>
    <t>eventid=38577831</t>
  </si>
  <si>
    <t>magnitudeid=8814759</t>
  </si>
  <si>
    <t>originid=107224100</t>
  </si>
  <si>
    <t>magnitudeid=109879332</t>
  </si>
  <si>
    <t>originid=5702983</t>
  </si>
  <si>
    <t>magnitudeid=8823887</t>
  </si>
  <si>
    <t>eventid=38580903</t>
  </si>
  <si>
    <t>originid=107224220</t>
  </si>
  <si>
    <t>magnitudeid=109879452</t>
  </si>
  <si>
    <t>originid=5706063</t>
  </si>
  <si>
    <t>magnitudeid=8831703</t>
  </si>
  <si>
    <t>eventid=38583991</t>
  </si>
  <si>
    <t>originid=107248900</t>
  </si>
  <si>
    <t>magnitudeid=109902716</t>
  </si>
  <si>
    <t>originid=5709295</t>
  </si>
  <si>
    <t>magnitudeid=8839839</t>
  </si>
  <si>
    <t>eventid=38587239</t>
  </si>
  <si>
    <t>originid=105547517</t>
  </si>
  <si>
    <t>magnitudeid=108969845</t>
  </si>
  <si>
    <t>originid=5711319</t>
  </si>
  <si>
    <t>magnitudeid=8845455</t>
  </si>
  <si>
    <t>magnitudeid=8845471</t>
  </si>
  <si>
    <t>eventid=38589287</t>
  </si>
  <si>
    <t>mag_0</t>
  </si>
  <si>
    <t>mag_0_uncertainty</t>
  </si>
  <si>
    <t>mag_0_type</t>
  </si>
  <si>
    <t>mag_1</t>
  </si>
  <si>
    <t>mag_1_uncertainty</t>
  </si>
  <si>
    <t>mag_1_type</t>
  </si>
  <si>
    <t>mag_2</t>
  </si>
  <si>
    <t>mag_2_uncertainty</t>
  </si>
  <si>
    <t>mag_2_type</t>
  </si>
  <si>
    <t>mag_3</t>
  </si>
  <si>
    <t>mag_3_uncertainty</t>
  </si>
  <si>
    <t>mag_3_type</t>
  </si>
  <si>
    <t>PrefMagNum</t>
  </si>
  <si>
    <t>PrefMag</t>
  </si>
  <si>
    <t>PrefMag_unc</t>
  </si>
  <si>
    <t>mag check id</t>
  </si>
  <si>
    <t>Extracted from Relocated Catalog of Trugman (2020).</t>
  </si>
  <si>
    <t>Event ID</t>
  </si>
  <si>
    <r>
      <t xml:space="preserve">(SCEDC preferred, </t>
    </r>
    <r>
      <rPr>
        <b/>
        <sz val="12"/>
        <color theme="1"/>
        <rFont val="Calibri"/>
        <family val="2"/>
        <scheme val="minor"/>
      </rPr>
      <t>at time of Trugman's publishing</t>
    </r>
    <r>
      <rPr>
        <sz val="12"/>
        <color theme="1"/>
        <rFont val="Calibri"/>
        <family val="2"/>
        <scheme val="minor"/>
      </rPr>
      <t>)</t>
    </r>
  </si>
  <si>
    <t>*Note: These preferred magnitues were updated and checked in ~April 2022, so they may differ from those of Trugman 2020 which were pulled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</si>
</sst>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0"/>
      <color rgb="FF000000"/>
      <name val="Arial Unicode MS"/>
      <family val="2"/>
    </font>
    <font>
      <u/>
      <sz val="12"/>
      <color theme="10"/>
      <name val="Calibri"/>
      <family val="2"/>
      <scheme val="minor"/>
    </font>
    <font>
      <sz val="14"/>
      <color rgb="FF505050"/>
      <name val="Helvetica Neue"/>
      <family val="2"/>
    </font>
    <font>
      <sz val="14"/>
      <color rgb="FF505050"/>
      <name val="Helvetica Neue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B05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21" fontId="0" fillId="0" borderId="0" xfId="0" applyNumberFormat="1"/>
    <xf numFmtId="0" fontId="3" fillId="0" borderId="0" xfId="0" applyFont="1"/>
    <xf numFmtId="0" fontId="4" fillId="0" borderId="0" xfId="2"/>
    <xf numFmtId="11" fontId="0" fillId="0" borderId="0" xfId="0" applyNumberFormat="1"/>
    <xf numFmtId="1" fontId="0" fillId="0" borderId="0" xfId="0" applyNumberFormat="1"/>
    <xf numFmtId="1" fontId="4" fillId="0" borderId="0" xfId="2" applyNumberFormat="1"/>
    <xf numFmtId="49" fontId="1" fillId="0" borderId="0" xfId="2" applyNumberFormat="1" applyFont="1"/>
    <xf numFmtId="0" fontId="0" fillId="0" borderId="0" xfId="0" applyFill="1"/>
    <xf numFmtId="0" fontId="6" fillId="0" borderId="0" xfId="0" applyFont="1"/>
    <xf numFmtId="0" fontId="5" fillId="0" borderId="0" xfId="0" applyFont="1"/>
    <xf numFmtId="0" fontId="0" fillId="0" borderId="0" xfId="0" applyNumberFormat="1" applyFill="1"/>
    <xf numFmtId="47" fontId="0" fillId="0" borderId="0" xfId="0" applyNumberFormat="1"/>
    <xf numFmtId="1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1" fontId="0" fillId="3" borderId="6" xfId="0" applyNumberFormat="1" applyFill="1" applyBorder="1"/>
    <xf numFmtId="0" fontId="0" fillId="3" borderId="6" xfId="0" applyFill="1" applyBorder="1"/>
    <xf numFmtId="0" fontId="0" fillId="4" borderId="6" xfId="0" applyFill="1" applyBorder="1"/>
    <xf numFmtId="0" fontId="0" fillId="4" borderId="6" xfId="0" applyFill="1" applyBorder="1" applyAlignment="1">
      <alignment horizontal="left"/>
    </xf>
    <xf numFmtId="0" fontId="0" fillId="5" borderId="6" xfId="0" applyFill="1" applyBorder="1"/>
    <xf numFmtId="0" fontId="7" fillId="3" borderId="6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0" fillId="3" borderId="7" xfId="0" applyFill="1" applyBorder="1"/>
    <xf numFmtId="2" fontId="0" fillId="3" borderId="7" xfId="0" applyNumberFormat="1" applyFill="1" applyBorder="1"/>
    <xf numFmtId="2" fontId="0" fillId="0" borderId="0" xfId="0" applyNumberFormat="1"/>
    <xf numFmtId="0" fontId="0" fillId="3" borderId="8" xfId="0" applyFill="1" applyBorder="1"/>
    <xf numFmtId="0" fontId="7" fillId="3" borderId="6" xfId="1" applyFont="1" applyFill="1" applyBorder="1" applyAlignment="1">
      <alignment horizontal="right"/>
    </xf>
    <xf numFmtId="0" fontId="0" fillId="3" borderId="9" xfId="0" applyFill="1" applyBorder="1"/>
    <xf numFmtId="0" fontId="8" fillId="3" borderId="9" xfId="0" applyFont="1" applyFill="1" applyBorder="1"/>
    <xf numFmtId="0" fontId="5" fillId="0" borderId="0" xfId="0" applyFont="1"/>
    <xf numFmtId="0" fontId="0" fillId="3" borderId="9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8" fillId="3" borderId="9" xfId="0" applyFont="1" applyFill="1" applyBorder="1" applyAlignment="1">
      <alignment horizontal="right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785/0120200009" TargetMode="External"/></Relationships>
</file>

<file path=xl/worksheets/_rels/sheet5.xml.rels><?xml version="1.0" encoding="UTF-8" standalone="yes"?>
<Relationships xmlns="http://schemas.openxmlformats.org/package/2006/relationships"><Relationship Id="rId21" Type="http://schemas.openxmlformats.org/officeDocument/2006/relationships/hyperlink" Target="https://service.scedc.caltech.edu/FocMech/ci38443463.cifm1.html" TargetMode="External"/><Relationship Id="rId170" Type="http://schemas.openxmlformats.org/officeDocument/2006/relationships/hyperlink" Target="https://service.scedc.caltech.edu/FocMech/ci38456375.cifm1.html" TargetMode="External"/><Relationship Id="rId268" Type="http://schemas.openxmlformats.org/officeDocument/2006/relationships/hyperlink" Target="https://service.scedc.caltech.edu/FocMech/ci38460839.cifm1.html" TargetMode="External"/><Relationship Id="rId475" Type="http://schemas.openxmlformats.org/officeDocument/2006/relationships/hyperlink" Target="https://service.scedc.caltech.edu/FocMech/ci38470735.cifm1.html" TargetMode="External"/><Relationship Id="rId682" Type="http://schemas.openxmlformats.org/officeDocument/2006/relationships/hyperlink" Target="https://service.scedc.caltech.edu/FocMech/ci38488815.cifm1.html" TargetMode="External"/><Relationship Id="rId128" Type="http://schemas.openxmlformats.org/officeDocument/2006/relationships/hyperlink" Target="https://service.scedc.caltech.edu/FocMech/ci38454007.cifm1.html" TargetMode="External"/><Relationship Id="rId335" Type="http://schemas.openxmlformats.org/officeDocument/2006/relationships/hyperlink" Target="https://service.scedc.caltech.edu/FocMech/ci38464023.cifm1.html" TargetMode="External"/><Relationship Id="rId542" Type="http://schemas.openxmlformats.org/officeDocument/2006/relationships/hyperlink" Target="https://service.scedc.caltech.edu/FocMech/ci38476071.cifm1.html" TargetMode="External"/><Relationship Id="rId987" Type="http://schemas.openxmlformats.org/officeDocument/2006/relationships/hyperlink" Target="https://service.scedc.caltech.edu/FocMech/ci38544695.cifm1.html" TargetMode="External"/><Relationship Id="rId1172" Type="http://schemas.openxmlformats.org/officeDocument/2006/relationships/hyperlink" Target="https://service.scedc.caltech.edu/FocMech/ci38584031.cifm1.html" TargetMode="External"/><Relationship Id="rId402" Type="http://schemas.openxmlformats.org/officeDocument/2006/relationships/hyperlink" Target="https://service.scedc.caltech.edu/FocMech/ci38466911.cifm1.html" TargetMode="External"/><Relationship Id="rId847" Type="http://schemas.openxmlformats.org/officeDocument/2006/relationships/hyperlink" Target="https://service.scedc.caltech.edu/FocMech/ci38510327.cifm1.html" TargetMode="External"/><Relationship Id="rId1032" Type="http://schemas.openxmlformats.org/officeDocument/2006/relationships/hyperlink" Target="https://service.scedc.caltech.edu/FocMech/ci38554119.cifm1.html" TargetMode="External"/><Relationship Id="rId707" Type="http://schemas.openxmlformats.org/officeDocument/2006/relationships/hyperlink" Target="https://service.scedc.caltech.edu/FocMech/ci38490655.cifm1.html" TargetMode="External"/><Relationship Id="rId914" Type="http://schemas.openxmlformats.org/officeDocument/2006/relationships/hyperlink" Target="https://service.scedc.caltech.edu/FocMech/ci38529919.cifm1.html" TargetMode="External"/><Relationship Id="rId43" Type="http://schemas.openxmlformats.org/officeDocument/2006/relationships/hyperlink" Target="https://service.scedc.caltech.edu/FocMech/ci38444063.cifm1.html" TargetMode="External"/><Relationship Id="rId192" Type="http://schemas.openxmlformats.org/officeDocument/2006/relationships/hyperlink" Target="https://service.scedc.caltech.edu/FocMech/ci38457735.cifm1.html" TargetMode="External"/><Relationship Id="rId497" Type="http://schemas.openxmlformats.org/officeDocument/2006/relationships/hyperlink" Target="https://service.scedc.caltech.edu/FocMech/ci38472799.cifm1.html" TargetMode="External"/><Relationship Id="rId357" Type="http://schemas.openxmlformats.org/officeDocument/2006/relationships/hyperlink" Target="https://service.scedc.caltech.edu/FocMech/ci38465079.cifm1.html" TargetMode="External"/><Relationship Id="rId1194" Type="http://schemas.openxmlformats.org/officeDocument/2006/relationships/hyperlink" Target="https://service.scedc.caltech.edu/FocMech/ci38589287.cifm1.html" TargetMode="External"/><Relationship Id="rId217" Type="http://schemas.openxmlformats.org/officeDocument/2006/relationships/hyperlink" Target="https://service.scedc.caltech.edu/FocMech/ci37225548.cifm1.html" TargetMode="External"/><Relationship Id="rId564" Type="http://schemas.openxmlformats.org/officeDocument/2006/relationships/hyperlink" Target="https://service.scedc.caltech.edu/FocMech/ci38477647.cifm1.html" TargetMode="External"/><Relationship Id="rId771" Type="http://schemas.openxmlformats.org/officeDocument/2006/relationships/hyperlink" Target="https://service.scedc.caltech.edu/FocMech/ci38498911.cifm1.html" TargetMode="External"/><Relationship Id="rId869" Type="http://schemas.openxmlformats.org/officeDocument/2006/relationships/hyperlink" Target="https://service.scedc.caltech.edu/FocMech/ci38516455.cifm1.html" TargetMode="External"/><Relationship Id="rId424" Type="http://schemas.openxmlformats.org/officeDocument/2006/relationships/hyperlink" Target="https://service.scedc.caltech.edu/FocMech/ci38467735.cifm1.html" TargetMode="External"/><Relationship Id="rId631" Type="http://schemas.openxmlformats.org/officeDocument/2006/relationships/hyperlink" Target="https://service.scedc.caltech.edu/FocMech/ci38483527.cifm1.html" TargetMode="External"/><Relationship Id="rId729" Type="http://schemas.openxmlformats.org/officeDocument/2006/relationships/hyperlink" Target="https://service.scedc.caltech.edu/FocMech/ci38492391.cifm1.html" TargetMode="External"/><Relationship Id="rId1054" Type="http://schemas.openxmlformats.org/officeDocument/2006/relationships/hyperlink" Target="https://service.scedc.caltech.edu/FocMech/ci38558831.cifm1.html" TargetMode="External"/><Relationship Id="rId936" Type="http://schemas.openxmlformats.org/officeDocument/2006/relationships/hyperlink" Target="https://service.scedc.caltech.edu/FocMech/ci38535359.cifm1.html" TargetMode="External"/><Relationship Id="rId1121" Type="http://schemas.openxmlformats.org/officeDocument/2006/relationships/hyperlink" Target="https://service.scedc.caltech.edu/FocMech/ci38570039.cifm1.html" TargetMode="External"/><Relationship Id="rId65" Type="http://schemas.openxmlformats.org/officeDocument/2006/relationships/hyperlink" Target="https://service.scedc.caltech.edu/FocMech/ci38446159.cifm1.html" TargetMode="External"/><Relationship Id="rId281" Type="http://schemas.openxmlformats.org/officeDocument/2006/relationships/hyperlink" Target="https://service.scedc.caltech.edu/FocMech/ci38461503.cifm1.html" TargetMode="External"/><Relationship Id="rId141" Type="http://schemas.openxmlformats.org/officeDocument/2006/relationships/hyperlink" Target="https://service.scedc.caltech.edu/FocMech/ci38455039.cifm1.html" TargetMode="External"/><Relationship Id="rId379" Type="http://schemas.openxmlformats.org/officeDocument/2006/relationships/hyperlink" Target="https://service.scedc.caltech.edu/FocMech/ci38466047.cifm1.html" TargetMode="External"/><Relationship Id="rId586" Type="http://schemas.openxmlformats.org/officeDocument/2006/relationships/hyperlink" Target="https://service.scedc.caltech.edu/FocMech/ci38479263.cifm1.html" TargetMode="External"/><Relationship Id="rId793" Type="http://schemas.openxmlformats.org/officeDocument/2006/relationships/hyperlink" Target="https://service.scedc.caltech.edu/FocMech/ci38501999.cifm1.html" TargetMode="External"/><Relationship Id="rId7" Type="http://schemas.openxmlformats.org/officeDocument/2006/relationships/hyperlink" Target="https://service.scedc.caltech.edu/FocMech/ci38443295.cifm1.html" TargetMode="External"/><Relationship Id="rId239" Type="http://schemas.openxmlformats.org/officeDocument/2006/relationships/hyperlink" Target="https://service.scedc.caltech.edu/FocMech/ci38458479.cifm1.html" TargetMode="External"/><Relationship Id="rId446" Type="http://schemas.openxmlformats.org/officeDocument/2006/relationships/hyperlink" Target="https://service.scedc.caltech.edu/FocMech/ci38469095.cifm1.html" TargetMode="External"/><Relationship Id="rId653" Type="http://schemas.openxmlformats.org/officeDocument/2006/relationships/hyperlink" Target="https://service.scedc.caltech.edu/FocMech/ci38486295.cifm1.html" TargetMode="External"/><Relationship Id="rId1076" Type="http://schemas.openxmlformats.org/officeDocument/2006/relationships/hyperlink" Target="https://service.scedc.caltech.edu/FocMech/ci38563127.cifm1.html" TargetMode="External"/><Relationship Id="rId306" Type="http://schemas.openxmlformats.org/officeDocument/2006/relationships/hyperlink" Target="https://service.scedc.caltech.edu/FocMech/ci38462823.cifm1.html" TargetMode="External"/><Relationship Id="rId860" Type="http://schemas.openxmlformats.org/officeDocument/2006/relationships/hyperlink" Target="https://service.scedc.caltech.edu/FocMech/ci38513383.cifm1.html" TargetMode="External"/><Relationship Id="rId958" Type="http://schemas.openxmlformats.org/officeDocument/2006/relationships/hyperlink" Target="https://service.scedc.caltech.edu/FocMech/ci38539087.cifm1.html" TargetMode="External"/><Relationship Id="rId1143" Type="http://schemas.openxmlformats.org/officeDocument/2006/relationships/hyperlink" Target="https://service.scedc.caltech.edu/FocMech/ci38575647.cifm1.html" TargetMode="External"/><Relationship Id="rId87" Type="http://schemas.openxmlformats.org/officeDocument/2006/relationships/hyperlink" Target="https://service.scedc.caltech.edu/FocMech/ci38449351.cifm1.html" TargetMode="External"/><Relationship Id="rId513" Type="http://schemas.openxmlformats.org/officeDocument/2006/relationships/hyperlink" Target="https://service.scedc.caltech.edu/FocMech/ci38474079.cifm1.html" TargetMode="External"/><Relationship Id="rId720" Type="http://schemas.openxmlformats.org/officeDocument/2006/relationships/hyperlink" Target="https://service.scedc.caltech.edu/FocMech/ci38491783.cifm1.html" TargetMode="External"/><Relationship Id="rId818" Type="http://schemas.openxmlformats.org/officeDocument/2006/relationships/hyperlink" Target="https://service.scedc.caltech.edu/FocMech/ci38506231.cifm1.html" TargetMode="External"/><Relationship Id="rId1003" Type="http://schemas.openxmlformats.org/officeDocument/2006/relationships/hyperlink" Target="https://service.scedc.caltech.edu/FocMech/ci38549791.cifm1.html" TargetMode="External"/><Relationship Id="rId14" Type="http://schemas.openxmlformats.org/officeDocument/2006/relationships/hyperlink" Target="https://service.scedc.caltech.edu/FocMech/ci38443375.cifm1.html" TargetMode="External"/><Relationship Id="rId163" Type="http://schemas.openxmlformats.org/officeDocument/2006/relationships/hyperlink" Target="https://service.scedc.caltech.edu/FocMech/ci38456095.cifm1.html" TargetMode="External"/><Relationship Id="rId370" Type="http://schemas.openxmlformats.org/officeDocument/2006/relationships/hyperlink" Target="https://service.scedc.caltech.edu/FocMech/ci38465703.cifm1.html" TargetMode="External"/><Relationship Id="rId230" Type="http://schemas.openxmlformats.org/officeDocument/2006/relationships/hyperlink" Target="https://service.scedc.caltech.edu/FocMech/ci38458295.cifm1.html" TargetMode="External"/><Relationship Id="rId468" Type="http://schemas.openxmlformats.org/officeDocument/2006/relationships/hyperlink" Target="https://service.scedc.caltech.edu/FocMech/ci38470279.cifm1.html" TargetMode="External"/><Relationship Id="rId675" Type="http://schemas.openxmlformats.org/officeDocument/2006/relationships/hyperlink" Target="https://service.scedc.caltech.edu/FocMech/ci38488303.cifm1.html" TargetMode="External"/><Relationship Id="rId882" Type="http://schemas.openxmlformats.org/officeDocument/2006/relationships/hyperlink" Target="https://service.scedc.caltech.edu/FocMech/ci38521775.cifm1.html" TargetMode="External"/><Relationship Id="rId1098" Type="http://schemas.openxmlformats.org/officeDocument/2006/relationships/hyperlink" Target="https://service.scedc.caltech.edu/FocMech/ci38565567.cifm1.html" TargetMode="External"/><Relationship Id="rId328" Type="http://schemas.openxmlformats.org/officeDocument/2006/relationships/hyperlink" Target="https://service.scedc.caltech.edu/FocMech/ci38463775.cifm1.html" TargetMode="External"/><Relationship Id="rId535" Type="http://schemas.openxmlformats.org/officeDocument/2006/relationships/hyperlink" Target="https://service.scedc.caltech.edu/FocMech/ci38475487.cifm1.html" TargetMode="External"/><Relationship Id="rId742" Type="http://schemas.openxmlformats.org/officeDocument/2006/relationships/hyperlink" Target="https://service.scedc.caltech.edu/FocMech/ci38494335.cifm1.html" TargetMode="External"/><Relationship Id="rId1165" Type="http://schemas.openxmlformats.org/officeDocument/2006/relationships/hyperlink" Target="https://service.scedc.caltech.edu/FocMech/ci38582559.cifm1.html" TargetMode="External"/><Relationship Id="rId602" Type="http://schemas.openxmlformats.org/officeDocument/2006/relationships/hyperlink" Target="https://service.scedc.caltech.edu/FocMech/ci38481007.cifm1.html" TargetMode="External"/><Relationship Id="rId1025" Type="http://schemas.openxmlformats.org/officeDocument/2006/relationships/hyperlink" Target="https://service.scedc.caltech.edu/FocMech/ci38553199.cifm1.html" TargetMode="External"/><Relationship Id="rId907" Type="http://schemas.openxmlformats.org/officeDocument/2006/relationships/hyperlink" Target="https://service.scedc.caltech.edu/FocMech/ci38527359.cifm1.html" TargetMode="External"/><Relationship Id="rId36" Type="http://schemas.openxmlformats.org/officeDocument/2006/relationships/hyperlink" Target="https://service.scedc.caltech.edu/FocMech/ci38443719.cifm1.html" TargetMode="External"/><Relationship Id="rId185" Type="http://schemas.openxmlformats.org/officeDocument/2006/relationships/hyperlink" Target="https://service.scedc.caltech.edu/FocMech/ci38457663.cifm1.html" TargetMode="External"/><Relationship Id="rId392" Type="http://schemas.openxmlformats.org/officeDocument/2006/relationships/hyperlink" Target="https://service.scedc.caltech.edu/FocMech/ci38466471.cifm1.html" TargetMode="External"/><Relationship Id="rId697" Type="http://schemas.openxmlformats.org/officeDocument/2006/relationships/hyperlink" Target="https://service.scedc.caltech.edu/FocMech/ci38489799.cifm1.html" TargetMode="External"/><Relationship Id="rId252" Type="http://schemas.openxmlformats.org/officeDocument/2006/relationships/hyperlink" Target="https://service.scedc.caltech.edu/FocMech/ci38460151.cifm1.html" TargetMode="External"/><Relationship Id="rId1187" Type="http://schemas.openxmlformats.org/officeDocument/2006/relationships/hyperlink" Target="https://service.scedc.caltech.edu/FocMech/ci38588111.cifm1.html" TargetMode="External"/><Relationship Id="rId112" Type="http://schemas.openxmlformats.org/officeDocument/2006/relationships/hyperlink" Target="https://service.scedc.caltech.edu/FocMech/ci38452927.cifm1.html" TargetMode="External"/><Relationship Id="rId557" Type="http://schemas.openxmlformats.org/officeDocument/2006/relationships/hyperlink" Target="https://service.scedc.caltech.edu/FocMech/ci38477103.cifm1.html" TargetMode="External"/><Relationship Id="rId764" Type="http://schemas.openxmlformats.org/officeDocument/2006/relationships/hyperlink" Target="https://service.scedc.caltech.edu/FocMech/ci38497863.cifm1.html" TargetMode="External"/><Relationship Id="rId971" Type="http://schemas.openxmlformats.org/officeDocument/2006/relationships/hyperlink" Target="https://service.scedc.caltech.edu/FocMech/ci38542183.cifm1.html" TargetMode="External"/><Relationship Id="rId417" Type="http://schemas.openxmlformats.org/officeDocument/2006/relationships/hyperlink" Target="https://service.scedc.caltech.edu/FocMech/ci37484461.cifm1.html" TargetMode="External"/><Relationship Id="rId624" Type="http://schemas.openxmlformats.org/officeDocument/2006/relationships/hyperlink" Target="https://service.scedc.caltech.edu/FocMech/ci38483095.cifm1.html" TargetMode="External"/><Relationship Id="rId831" Type="http://schemas.openxmlformats.org/officeDocument/2006/relationships/hyperlink" Target="https://service.scedc.caltech.edu/FocMech/ci38508303.cifm1.html" TargetMode="External"/><Relationship Id="rId1047" Type="http://schemas.openxmlformats.org/officeDocument/2006/relationships/hyperlink" Target="https://service.scedc.caltech.edu/FocMech/ci38557703.cifm1.html" TargetMode="External"/><Relationship Id="rId929" Type="http://schemas.openxmlformats.org/officeDocument/2006/relationships/hyperlink" Target="https://service.scedc.caltech.edu/FocMech/ci38533895.cifm1.html" TargetMode="External"/><Relationship Id="rId1114" Type="http://schemas.openxmlformats.org/officeDocument/2006/relationships/hyperlink" Target="https://service.scedc.caltech.edu/FocMech/ci38568903.cifm1.html" TargetMode="External"/><Relationship Id="rId58" Type="http://schemas.openxmlformats.org/officeDocument/2006/relationships/hyperlink" Target="https://service.scedc.caltech.edu/FocMech/ci38445295.cifm1.html" TargetMode="External"/><Relationship Id="rId274" Type="http://schemas.openxmlformats.org/officeDocument/2006/relationships/hyperlink" Target="https://service.scedc.caltech.edu/FocMech/ci38461015.cifm1.html" TargetMode="External"/><Relationship Id="rId481" Type="http://schemas.openxmlformats.org/officeDocument/2006/relationships/hyperlink" Target="https://service.scedc.caltech.edu/FocMech/ci38471079.cifm1.html" TargetMode="External"/><Relationship Id="rId134" Type="http://schemas.openxmlformats.org/officeDocument/2006/relationships/hyperlink" Target="https://service.scedc.caltech.edu/FocMech/ci38454567.cifm1.html" TargetMode="External"/><Relationship Id="rId579" Type="http://schemas.openxmlformats.org/officeDocument/2006/relationships/hyperlink" Target="https://service.scedc.caltech.edu/FocMech/ci38478839.cifm1.html" TargetMode="External"/><Relationship Id="rId786" Type="http://schemas.openxmlformats.org/officeDocument/2006/relationships/hyperlink" Target="https://service.scedc.caltech.edu/FocMech/ci38501383.cifm1.html" TargetMode="External"/><Relationship Id="rId993" Type="http://schemas.openxmlformats.org/officeDocument/2006/relationships/hyperlink" Target="https://service.scedc.caltech.edu/FocMech/ci38547431.cifm1.html" TargetMode="External"/><Relationship Id="rId341" Type="http://schemas.openxmlformats.org/officeDocument/2006/relationships/hyperlink" Target="https://service.scedc.caltech.edu/FocMech/ci38464295.cifm1.html" TargetMode="External"/><Relationship Id="rId439" Type="http://schemas.openxmlformats.org/officeDocument/2006/relationships/hyperlink" Target="https://service.scedc.caltech.edu/FocMech/ci38468551.cifm1.html" TargetMode="External"/><Relationship Id="rId646" Type="http://schemas.openxmlformats.org/officeDocument/2006/relationships/hyperlink" Target="https://service.scedc.caltech.edu/FocMech/ci38485735.cifm1.html" TargetMode="External"/><Relationship Id="rId1069" Type="http://schemas.openxmlformats.org/officeDocument/2006/relationships/hyperlink" Target="https://service.scedc.caltech.edu/FocMech/ci38561879.cifm1.html" TargetMode="External"/><Relationship Id="rId201" Type="http://schemas.openxmlformats.org/officeDocument/2006/relationships/hyperlink" Target="https://service.scedc.caltech.edu/FocMech/ci38457871.cifm1.html" TargetMode="External"/><Relationship Id="rId506" Type="http://schemas.openxmlformats.org/officeDocument/2006/relationships/hyperlink" Target="https://service.scedc.caltech.edu/FocMech/ci38473591.cifm1.html" TargetMode="External"/><Relationship Id="rId853" Type="http://schemas.openxmlformats.org/officeDocument/2006/relationships/hyperlink" Target="https://service.scedc.caltech.edu/FocMech/ci38512047.cifm1.html" TargetMode="External"/><Relationship Id="rId1136" Type="http://schemas.openxmlformats.org/officeDocument/2006/relationships/hyperlink" Target="https://service.scedc.caltech.edu/FocMech/ci38573543.cifm1.html" TargetMode="External"/><Relationship Id="rId713" Type="http://schemas.openxmlformats.org/officeDocument/2006/relationships/hyperlink" Target="https://service.scedc.caltech.edu/FocMech/ci38491199.cifm1.html" TargetMode="External"/><Relationship Id="rId920" Type="http://schemas.openxmlformats.org/officeDocument/2006/relationships/hyperlink" Target="https://service.scedc.caltech.edu/FocMech/ci38532439.cifm1.html" TargetMode="External"/><Relationship Id="rId212" Type="http://schemas.openxmlformats.org/officeDocument/2006/relationships/hyperlink" Target="https://service.scedc.caltech.edu/FocMech/ci38458047.cifm1.html" TargetMode="External"/><Relationship Id="rId657" Type="http://schemas.openxmlformats.org/officeDocument/2006/relationships/hyperlink" Target="https://service.scedc.caltech.edu/FocMech/ci38486751.cifm1.html" TargetMode="External"/><Relationship Id="rId864" Type="http://schemas.openxmlformats.org/officeDocument/2006/relationships/hyperlink" Target="https://service.scedc.caltech.edu/FocMech/ci38514495.cifm1.html" TargetMode="External"/><Relationship Id="rId296" Type="http://schemas.openxmlformats.org/officeDocument/2006/relationships/hyperlink" Target="https://service.scedc.caltech.edu/FocMech/ci38462279.cifm1.html" TargetMode="External"/><Relationship Id="rId517" Type="http://schemas.openxmlformats.org/officeDocument/2006/relationships/hyperlink" Target="https://service.scedc.caltech.edu/FocMech/ci38474535.cifm1.html" TargetMode="External"/><Relationship Id="rId724" Type="http://schemas.openxmlformats.org/officeDocument/2006/relationships/hyperlink" Target="https://service.scedc.caltech.edu/FocMech/ci38491959.cifm1.html" TargetMode="External"/><Relationship Id="rId931" Type="http://schemas.openxmlformats.org/officeDocument/2006/relationships/hyperlink" Target="https://service.scedc.caltech.edu/FocMech/ci38534527.cifm1.html" TargetMode="External"/><Relationship Id="rId1147" Type="http://schemas.openxmlformats.org/officeDocument/2006/relationships/hyperlink" Target="https://service.scedc.caltech.edu/FocMech/ci38577287.cifm1.html" TargetMode="External"/><Relationship Id="rId60" Type="http://schemas.openxmlformats.org/officeDocument/2006/relationships/hyperlink" Target="https://service.scedc.caltech.edu/FocMech/ci38445503.cifm1.html" TargetMode="External"/><Relationship Id="rId156" Type="http://schemas.openxmlformats.org/officeDocument/2006/relationships/hyperlink" Target="https://service.scedc.caltech.edu/FocMech/ci38455687.cifm1.html" TargetMode="External"/><Relationship Id="rId363" Type="http://schemas.openxmlformats.org/officeDocument/2006/relationships/hyperlink" Target="https://service.scedc.caltech.edu/FocMech/ci38465255.cifm1.html" TargetMode="External"/><Relationship Id="rId570" Type="http://schemas.openxmlformats.org/officeDocument/2006/relationships/hyperlink" Target="https://service.scedc.caltech.edu/FocMech/ci38478015.cifm1.html" TargetMode="External"/><Relationship Id="rId1007" Type="http://schemas.openxmlformats.org/officeDocument/2006/relationships/hyperlink" Target="https://service.scedc.caltech.edu/FocMech/ci38550223.cifm1.html" TargetMode="External"/><Relationship Id="rId223" Type="http://schemas.openxmlformats.org/officeDocument/2006/relationships/hyperlink" Target="https://service.scedc.caltech.edu/FocMech/ci38458159.cifm1.html" TargetMode="External"/><Relationship Id="rId430" Type="http://schemas.openxmlformats.org/officeDocument/2006/relationships/hyperlink" Target="https://service.scedc.caltech.edu/FocMech/ci38468055.cifm1.html" TargetMode="External"/><Relationship Id="rId668" Type="http://schemas.openxmlformats.org/officeDocument/2006/relationships/hyperlink" Target="https://service.scedc.caltech.edu/FocMech/ci38487727.cifm1.html" TargetMode="External"/><Relationship Id="rId875" Type="http://schemas.openxmlformats.org/officeDocument/2006/relationships/hyperlink" Target="https://service.scedc.caltech.edu/FocMech/ci38519375.cifm1.html" TargetMode="External"/><Relationship Id="rId1060" Type="http://schemas.openxmlformats.org/officeDocument/2006/relationships/hyperlink" Target="https://service.scedc.caltech.edu/FocMech/ci38559671.cifm1.html" TargetMode="External"/><Relationship Id="rId18" Type="http://schemas.openxmlformats.org/officeDocument/2006/relationships/hyperlink" Target="https://service.scedc.caltech.edu/FocMech/ci38443415.cifm1.html" TargetMode="External"/><Relationship Id="rId528" Type="http://schemas.openxmlformats.org/officeDocument/2006/relationships/hyperlink" Target="https://service.scedc.caltech.edu/FocMech/ci38475295.cifm1.html" TargetMode="External"/><Relationship Id="rId735" Type="http://schemas.openxmlformats.org/officeDocument/2006/relationships/hyperlink" Target="https://service.scedc.caltech.edu/FocMech/ci38493071.cifm1.html" TargetMode="External"/><Relationship Id="rId942" Type="http://schemas.openxmlformats.org/officeDocument/2006/relationships/hyperlink" Target="https://service.scedc.caltech.edu/FocMech/ci38536303.cifm1.html" TargetMode="External"/><Relationship Id="rId1158" Type="http://schemas.openxmlformats.org/officeDocument/2006/relationships/hyperlink" Target="https://service.scedc.caltech.edu/FocMech/ci38580559.cifm1.html" TargetMode="External"/><Relationship Id="rId167" Type="http://schemas.openxmlformats.org/officeDocument/2006/relationships/hyperlink" Target="https://service.scedc.caltech.edu/FocMech/ci38456351.cifm1.html" TargetMode="External"/><Relationship Id="rId374" Type="http://schemas.openxmlformats.org/officeDocument/2006/relationships/hyperlink" Target="https://service.scedc.caltech.edu/FocMech/ci38465807.cifm1.html" TargetMode="External"/><Relationship Id="rId581" Type="http://schemas.openxmlformats.org/officeDocument/2006/relationships/hyperlink" Target="https://service.scedc.caltech.edu/FocMech/ci38478911.cifm1.html" TargetMode="External"/><Relationship Id="rId1018" Type="http://schemas.openxmlformats.org/officeDocument/2006/relationships/hyperlink" Target="https://service.scedc.caltech.edu/FocMech/ci38552615.cifm1.html" TargetMode="External"/><Relationship Id="rId71" Type="http://schemas.openxmlformats.org/officeDocument/2006/relationships/hyperlink" Target="https://service.scedc.caltech.edu/FocMech/ci38446671.cifm1.html" TargetMode="External"/><Relationship Id="rId234" Type="http://schemas.openxmlformats.org/officeDocument/2006/relationships/hyperlink" Target="https://service.scedc.caltech.edu/FocMech/ci38458375.cifm1.html" TargetMode="External"/><Relationship Id="rId679" Type="http://schemas.openxmlformats.org/officeDocument/2006/relationships/hyperlink" Target="https://service.scedc.caltech.edu/FocMech/ci38488599.cifm1.html" TargetMode="External"/><Relationship Id="rId802" Type="http://schemas.openxmlformats.org/officeDocument/2006/relationships/hyperlink" Target="https://service.scedc.caltech.edu/FocMech/ci38503391.cifm1.html" TargetMode="External"/><Relationship Id="rId886" Type="http://schemas.openxmlformats.org/officeDocument/2006/relationships/hyperlink" Target="https://service.scedc.caltech.edu/FocMech/ci38522655.cifm1.html" TargetMode="External"/><Relationship Id="rId2" Type="http://schemas.openxmlformats.org/officeDocument/2006/relationships/hyperlink" Target="https://service.scedc.caltech.edu/FocMech/ci38443199.cifm1.html" TargetMode="External"/><Relationship Id="rId29" Type="http://schemas.openxmlformats.org/officeDocument/2006/relationships/hyperlink" Target="https://service.scedc.caltech.edu/FocMech/ci38443607.cifm1.html" TargetMode="External"/><Relationship Id="rId441" Type="http://schemas.openxmlformats.org/officeDocument/2006/relationships/hyperlink" Target="https://service.scedc.caltech.edu/FocMech/ci38468663.cifm1.html" TargetMode="External"/><Relationship Id="rId539" Type="http://schemas.openxmlformats.org/officeDocument/2006/relationships/hyperlink" Target="https://service.scedc.caltech.edu/FocMech/ci38475775.cifm1.html" TargetMode="External"/><Relationship Id="rId746" Type="http://schemas.openxmlformats.org/officeDocument/2006/relationships/hyperlink" Target="https://service.scedc.caltech.edu/FocMech/ci38495567.cifm1.html" TargetMode="External"/><Relationship Id="rId1071" Type="http://schemas.openxmlformats.org/officeDocument/2006/relationships/hyperlink" Target="https://service.scedc.caltech.edu/FocMech/ci38562311.cifm1.html" TargetMode="External"/><Relationship Id="rId1169" Type="http://schemas.openxmlformats.org/officeDocument/2006/relationships/hyperlink" Target="https://service.scedc.caltech.edu/FocMech/ci38583367.cifm1.html" TargetMode="External"/><Relationship Id="rId178" Type="http://schemas.openxmlformats.org/officeDocument/2006/relationships/hyperlink" Target="https://service.scedc.caltech.edu/FocMech/ci38457343.cifm1.html" TargetMode="External"/><Relationship Id="rId301" Type="http://schemas.openxmlformats.org/officeDocument/2006/relationships/hyperlink" Target="https://service.scedc.caltech.edu/FocMech/ci38462487.cifm1.html" TargetMode="External"/><Relationship Id="rId953" Type="http://schemas.openxmlformats.org/officeDocument/2006/relationships/hyperlink" Target="https://service.scedc.caltech.edu/FocMech/ci38538279.cifm1.html" TargetMode="External"/><Relationship Id="rId1029" Type="http://schemas.openxmlformats.org/officeDocument/2006/relationships/hyperlink" Target="https://service.scedc.caltech.edu/FocMech/ci37471037.cifm1.html" TargetMode="External"/><Relationship Id="rId82" Type="http://schemas.openxmlformats.org/officeDocument/2006/relationships/hyperlink" Target="https://service.scedc.caltech.edu/FocMech/ci38448631.cifm1.html" TargetMode="External"/><Relationship Id="rId385" Type="http://schemas.openxmlformats.org/officeDocument/2006/relationships/hyperlink" Target="https://service.scedc.caltech.edu/FocMech/ci38466159.cifm1.html" TargetMode="External"/><Relationship Id="rId592" Type="http://schemas.openxmlformats.org/officeDocument/2006/relationships/hyperlink" Target="https://service.scedc.caltech.edu/FocMech/ci38480119.cifm1.html" TargetMode="External"/><Relationship Id="rId606" Type="http://schemas.openxmlformats.org/officeDocument/2006/relationships/hyperlink" Target="https://service.scedc.caltech.edu/FocMech/ci38481279.cifm1.html" TargetMode="External"/><Relationship Id="rId813" Type="http://schemas.openxmlformats.org/officeDocument/2006/relationships/hyperlink" Target="https://service.scedc.caltech.edu/FocMech/ci38504863.cifm1.html" TargetMode="External"/><Relationship Id="rId245" Type="http://schemas.openxmlformats.org/officeDocument/2006/relationships/hyperlink" Target="https://service.scedc.caltech.edu/FocMech/ci38458535.cifm1.html" TargetMode="External"/><Relationship Id="rId452" Type="http://schemas.openxmlformats.org/officeDocument/2006/relationships/hyperlink" Target="https://service.scedc.caltech.edu/FocMech/ci38469527.cifm1.html" TargetMode="External"/><Relationship Id="rId897" Type="http://schemas.openxmlformats.org/officeDocument/2006/relationships/hyperlink" Target="https://service.scedc.caltech.edu/FocMech/ci38524615.cifm1.html" TargetMode="External"/><Relationship Id="rId1082" Type="http://schemas.openxmlformats.org/officeDocument/2006/relationships/hyperlink" Target="https://service.scedc.caltech.edu/FocMech/ci38563847.cifm1.html" TargetMode="External"/><Relationship Id="rId105" Type="http://schemas.openxmlformats.org/officeDocument/2006/relationships/hyperlink" Target="https://service.scedc.caltech.edu/FocMech/ci38451927.cifm1.html" TargetMode="External"/><Relationship Id="rId312" Type="http://schemas.openxmlformats.org/officeDocument/2006/relationships/hyperlink" Target="https://service.scedc.caltech.edu/FocMech/ci38463015.cifm1.html" TargetMode="External"/><Relationship Id="rId757" Type="http://schemas.openxmlformats.org/officeDocument/2006/relationships/hyperlink" Target="https://service.scedc.caltech.edu/FocMech/ci38497175.cifm1.html" TargetMode="External"/><Relationship Id="rId964" Type="http://schemas.openxmlformats.org/officeDocument/2006/relationships/hyperlink" Target="https://service.scedc.caltech.edu/FocMech/ci38540423.cifm1.html" TargetMode="External"/><Relationship Id="rId93" Type="http://schemas.openxmlformats.org/officeDocument/2006/relationships/hyperlink" Target="https://service.scedc.caltech.edu/FocMech/ci38450279.cifm1.html" TargetMode="External"/><Relationship Id="rId189" Type="http://schemas.openxmlformats.org/officeDocument/2006/relationships/hyperlink" Target="https://service.scedc.caltech.edu/FocMech/ci37220612.cifm1.html" TargetMode="External"/><Relationship Id="rId396" Type="http://schemas.openxmlformats.org/officeDocument/2006/relationships/hyperlink" Target="https://service.scedc.caltech.edu/FocMech/ci38466735.cifm1.html" TargetMode="External"/><Relationship Id="rId617" Type="http://schemas.openxmlformats.org/officeDocument/2006/relationships/hyperlink" Target="https://service.scedc.caltech.edu/FocMech/ci38482615.cifm1.html" TargetMode="External"/><Relationship Id="rId824" Type="http://schemas.openxmlformats.org/officeDocument/2006/relationships/hyperlink" Target="https://service.scedc.caltech.edu/FocMech/ci38506855.cifm1.html" TargetMode="External"/><Relationship Id="rId256" Type="http://schemas.openxmlformats.org/officeDocument/2006/relationships/hyperlink" Target="https://service.scedc.caltech.edu/FocMech/ci38460311.cifm1.html" TargetMode="External"/><Relationship Id="rId463" Type="http://schemas.openxmlformats.org/officeDocument/2006/relationships/hyperlink" Target="https://service.scedc.caltech.edu/FocMech/ci38469951.cifm1.html" TargetMode="External"/><Relationship Id="rId670" Type="http://schemas.openxmlformats.org/officeDocument/2006/relationships/hyperlink" Target="https://service.scedc.caltech.edu/FocMech/ci38487919.cifm1.html" TargetMode="External"/><Relationship Id="rId1093" Type="http://schemas.openxmlformats.org/officeDocument/2006/relationships/hyperlink" Target="https://service.scedc.caltech.edu/FocMech/ci38564551.cifm1.html" TargetMode="External"/><Relationship Id="rId1107" Type="http://schemas.openxmlformats.org/officeDocument/2006/relationships/hyperlink" Target="https://service.scedc.caltech.edu/FocMech/ci38567047.cifm1.html" TargetMode="External"/><Relationship Id="rId116" Type="http://schemas.openxmlformats.org/officeDocument/2006/relationships/hyperlink" Target="https://service.scedc.caltech.edu/FocMech/ci38453415.cifm1.html" TargetMode="External"/><Relationship Id="rId323" Type="http://schemas.openxmlformats.org/officeDocument/2006/relationships/hyperlink" Target="https://service.scedc.caltech.edu/FocMech/ci38463551.cifm1.html" TargetMode="External"/><Relationship Id="rId530" Type="http://schemas.openxmlformats.org/officeDocument/2006/relationships/hyperlink" Target="https://service.scedc.caltech.edu/FocMech/ci38475367.cifm1.html" TargetMode="External"/><Relationship Id="rId768" Type="http://schemas.openxmlformats.org/officeDocument/2006/relationships/hyperlink" Target="https://service.scedc.caltech.edu/FocMech/ci38498615.cifm1.html" TargetMode="External"/><Relationship Id="rId975" Type="http://schemas.openxmlformats.org/officeDocument/2006/relationships/hyperlink" Target="https://service.scedc.caltech.edu/FocMech/ci38543295.cifm1.html" TargetMode="External"/><Relationship Id="rId1160" Type="http://schemas.openxmlformats.org/officeDocument/2006/relationships/hyperlink" Target="https://service.scedc.caltech.edu/FocMech/ci38580695.cifm1.html" TargetMode="External"/><Relationship Id="rId20" Type="http://schemas.openxmlformats.org/officeDocument/2006/relationships/hyperlink" Target="https://service.scedc.caltech.edu/FocMech/ci38443431.cifm1.html" TargetMode="External"/><Relationship Id="rId628" Type="http://schemas.openxmlformats.org/officeDocument/2006/relationships/hyperlink" Target="https://service.scedc.caltech.edu/FocMech/ci38483343.cifm1.html" TargetMode="External"/><Relationship Id="rId835" Type="http://schemas.openxmlformats.org/officeDocument/2006/relationships/hyperlink" Target="https://service.scedc.caltech.edu/FocMech/ci38508599.cifm1.html" TargetMode="External"/><Relationship Id="rId267" Type="http://schemas.openxmlformats.org/officeDocument/2006/relationships/hyperlink" Target="https://service.scedc.caltech.edu/FocMech/ci38460823.cifm1.html" TargetMode="External"/><Relationship Id="rId474" Type="http://schemas.openxmlformats.org/officeDocument/2006/relationships/hyperlink" Target="https://service.scedc.caltech.edu/FocMech/ci38470727.cifm1.html" TargetMode="External"/><Relationship Id="rId1020" Type="http://schemas.openxmlformats.org/officeDocument/2006/relationships/hyperlink" Target="https://service.scedc.caltech.edu/FocMech/ci38552695.cifm1.html" TargetMode="External"/><Relationship Id="rId1118" Type="http://schemas.openxmlformats.org/officeDocument/2006/relationships/hyperlink" Target="https://service.scedc.caltech.edu/FocMech/ci38569463.cifm1.html" TargetMode="External"/><Relationship Id="rId127" Type="http://schemas.openxmlformats.org/officeDocument/2006/relationships/hyperlink" Target="https://service.scedc.caltech.edu/FocMech/ci38453815.cifm1.html" TargetMode="External"/><Relationship Id="rId681" Type="http://schemas.openxmlformats.org/officeDocument/2006/relationships/hyperlink" Target="https://service.scedc.caltech.edu/FocMech/ci38488783.cifm1.html" TargetMode="External"/><Relationship Id="rId779" Type="http://schemas.openxmlformats.org/officeDocument/2006/relationships/hyperlink" Target="https://service.scedc.caltech.edu/FocMech/ci38500223.cifm1.html" TargetMode="External"/><Relationship Id="rId902" Type="http://schemas.openxmlformats.org/officeDocument/2006/relationships/hyperlink" Target="https://service.scedc.caltech.edu/FocMech/ci38526823.cifm1.html" TargetMode="External"/><Relationship Id="rId986" Type="http://schemas.openxmlformats.org/officeDocument/2006/relationships/hyperlink" Target="https://service.scedc.caltech.edu/FocMech/ci38544623.cifm1.html" TargetMode="External"/><Relationship Id="rId31" Type="http://schemas.openxmlformats.org/officeDocument/2006/relationships/hyperlink" Target="https://service.scedc.caltech.edu/FocMech/ci38443647.cifm1.html" TargetMode="External"/><Relationship Id="rId334" Type="http://schemas.openxmlformats.org/officeDocument/2006/relationships/hyperlink" Target="https://service.scedc.caltech.edu/FocMech/ci38463999.cifm1.html" TargetMode="External"/><Relationship Id="rId541" Type="http://schemas.openxmlformats.org/officeDocument/2006/relationships/hyperlink" Target="https://service.scedc.caltech.edu/FocMech/ci38475927.cifm1.html" TargetMode="External"/><Relationship Id="rId639" Type="http://schemas.openxmlformats.org/officeDocument/2006/relationships/hyperlink" Target="https://service.scedc.caltech.edu/FocMech/ci38484599.cifm1.html" TargetMode="External"/><Relationship Id="rId1171" Type="http://schemas.openxmlformats.org/officeDocument/2006/relationships/hyperlink" Target="https://service.scedc.caltech.edu/FocMech/ci38584007.cifm1.html" TargetMode="External"/><Relationship Id="rId180" Type="http://schemas.openxmlformats.org/officeDocument/2006/relationships/hyperlink" Target="https://service.scedc.caltech.edu/FocMech/ci38457511.cifm1.html" TargetMode="External"/><Relationship Id="rId278" Type="http://schemas.openxmlformats.org/officeDocument/2006/relationships/hyperlink" Target="https://service.scedc.caltech.edu/FocMech/ci38461239.cifm1.html" TargetMode="External"/><Relationship Id="rId401" Type="http://schemas.openxmlformats.org/officeDocument/2006/relationships/hyperlink" Target="https://service.scedc.caltech.edu/FocMech/ci38466839.cifm1.html" TargetMode="External"/><Relationship Id="rId846" Type="http://schemas.openxmlformats.org/officeDocument/2006/relationships/hyperlink" Target="https://service.scedc.caltech.edu/FocMech/ci38510319.cifm1.html" TargetMode="External"/><Relationship Id="rId1031" Type="http://schemas.openxmlformats.org/officeDocument/2006/relationships/hyperlink" Target="https://service.scedc.caltech.edu/FocMech/ci38553911.cifm1.html" TargetMode="External"/><Relationship Id="rId1129" Type="http://schemas.openxmlformats.org/officeDocument/2006/relationships/hyperlink" Target="https://service.scedc.caltech.edu/FocMech/ci38571527.cifm1.html" TargetMode="External"/><Relationship Id="rId485" Type="http://schemas.openxmlformats.org/officeDocument/2006/relationships/hyperlink" Target="https://service.scedc.caltech.edu/FocMech/ci38472039.cifm1.html" TargetMode="External"/><Relationship Id="rId692" Type="http://schemas.openxmlformats.org/officeDocument/2006/relationships/hyperlink" Target="https://service.scedc.caltech.edu/FocMech/ci38489727.cifm1.html" TargetMode="External"/><Relationship Id="rId706" Type="http://schemas.openxmlformats.org/officeDocument/2006/relationships/hyperlink" Target="https://service.scedc.caltech.edu/FocMech/ci38490631.cifm1.html" TargetMode="External"/><Relationship Id="rId913" Type="http://schemas.openxmlformats.org/officeDocument/2006/relationships/hyperlink" Target="https://service.scedc.caltech.edu/FocMech/ci38529535.cifm1.html" TargetMode="External"/><Relationship Id="rId42" Type="http://schemas.openxmlformats.org/officeDocument/2006/relationships/hyperlink" Target="https://service.scedc.caltech.edu/FocMech/ci38444047.cifm1.html" TargetMode="External"/><Relationship Id="rId138" Type="http://schemas.openxmlformats.org/officeDocument/2006/relationships/hyperlink" Target="https://service.scedc.caltech.edu/FocMech/ci38454919.cifm1.html" TargetMode="External"/><Relationship Id="rId345" Type="http://schemas.openxmlformats.org/officeDocument/2006/relationships/hyperlink" Target="https://service.scedc.caltech.edu/FocMech/ci38464511.cifm1.html" TargetMode="External"/><Relationship Id="rId552" Type="http://schemas.openxmlformats.org/officeDocument/2006/relationships/hyperlink" Target="https://service.scedc.caltech.edu/FocMech/ci38476607.cifm1.html" TargetMode="External"/><Relationship Id="rId997" Type="http://schemas.openxmlformats.org/officeDocument/2006/relationships/hyperlink" Target="https://service.scedc.caltech.edu/FocMech/ci38548295.cifm1.html" TargetMode="External"/><Relationship Id="rId1182" Type="http://schemas.openxmlformats.org/officeDocument/2006/relationships/hyperlink" Target="https://service.scedc.caltech.edu/FocMech/ci38586167.cifm1.html" TargetMode="External"/><Relationship Id="rId191" Type="http://schemas.openxmlformats.org/officeDocument/2006/relationships/hyperlink" Target="https://service.scedc.caltech.edu/FocMech/ci38457727.cifm1.html" TargetMode="External"/><Relationship Id="rId205" Type="http://schemas.openxmlformats.org/officeDocument/2006/relationships/hyperlink" Target="https://service.scedc.caltech.edu/FocMech/ci38457935.cifm1.html" TargetMode="External"/><Relationship Id="rId412" Type="http://schemas.openxmlformats.org/officeDocument/2006/relationships/hyperlink" Target="https://service.scedc.caltech.edu/FocMech/ci38467367.cifm1.html" TargetMode="External"/><Relationship Id="rId857" Type="http://schemas.openxmlformats.org/officeDocument/2006/relationships/hyperlink" Target="https://service.scedc.caltech.edu/FocMech/ci38512631.cifm1.html" TargetMode="External"/><Relationship Id="rId1042" Type="http://schemas.openxmlformats.org/officeDocument/2006/relationships/hyperlink" Target="https://service.scedc.caltech.edu/FocMech/ci38556943.cifm1.html" TargetMode="External"/><Relationship Id="rId289" Type="http://schemas.openxmlformats.org/officeDocument/2006/relationships/hyperlink" Target="https://service.scedc.caltech.edu/FocMech/ci38461927.cifm1.html" TargetMode="External"/><Relationship Id="rId496" Type="http://schemas.openxmlformats.org/officeDocument/2006/relationships/hyperlink" Target="https://service.scedc.caltech.edu/FocMech/ci38472759.cifm1.html" TargetMode="External"/><Relationship Id="rId717" Type="http://schemas.openxmlformats.org/officeDocument/2006/relationships/hyperlink" Target="https://service.scedc.caltech.edu/FocMech/ci38491423.cifm1.html" TargetMode="External"/><Relationship Id="rId924" Type="http://schemas.openxmlformats.org/officeDocument/2006/relationships/hyperlink" Target="https://service.scedc.caltech.edu/FocMech/ci38533415.cifm1.html" TargetMode="External"/><Relationship Id="rId53" Type="http://schemas.openxmlformats.org/officeDocument/2006/relationships/hyperlink" Target="https://service.scedc.caltech.edu/FocMech/ci38444791.cifm1.html" TargetMode="External"/><Relationship Id="rId149" Type="http://schemas.openxmlformats.org/officeDocument/2006/relationships/hyperlink" Target="https://service.scedc.caltech.edu/FocMech/ci38455359.cifm1.html" TargetMode="External"/><Relationship Id="rId356" Type="http://schemas.openxmlformats.org/officeDocument/2006/relationships/hyperlink" Target="https://service.scedc.caltech.edu/FocMech/ci38465031.cifm1.html" TargetMode="External"/><Relationship Id="rId563" Type="http://schemas.openxmlformats.org/officeDocument/2006/relationships/hyperlink" Target="https://service.scedc.caltech.edu/FocMech/ci38477575.cifm1.html" TargetMode="External"/><Relationship Id="rId770" Type="http://schemas.openxmlformats.org/officeDocument/2006/relationships/hyperlink" Target="https://service.scedc.caltech.edu/FocMech/ci38498631.cifm1.html" TargetMode="External"/><Relationship Id="rId1193" Type="http://schemas.openxmlformats.org/officeDocument/2006/relationships/hyperlink" Target="https://service.scedc.caltech.edu/FocMech/ci38589135.cifm1.html" TargetMode="External"/><Relationship Id="rId216" Type="http://schemas.openxmlformats.org/officeDocument/2006/relationships/hyperlink" Target="https://service.scedc.caltech.edu/FocMech/ci38458087.cifm1.html" TargetMode="External"/><Relationship Id="rId423" Type="http://schemas.openxmlformats.org/officeDocument/2006/relationships/hyperlink" Target="https://service.scedc.caltech.edu/FocMech/ci38467703.cifm1.html" TargetMode="External"/><Relationship Id="rId868" Type="http://schemas.openxmlformats.org/officeDocument/2006/relationships/hyperlink" Target="https://service.scedc.caltech.edu/FocMech/ci38515647.cifm1.html" TargetMode="External"/><Relationship Id="rId1053" Type="http://schemas.openxmlformats.org/officeDocument/2006/relationships/hyperlink" Target="https://service.scedc.caltech.edu/FocMech/ci38558751.cifm1.html" TargetMode="External"/><Relationship Id="rId630" Type="http://schemas.openxmlformats.org/officeDocument/2006/relationships/hyperlink" Target="https://service.scedc.caltech.edu/FocMech/ci38483447.cifm1.html" TargetMode="External"/><Relationship Id="rId728" Type="http://schemas.openxmlformats.org/officeDocument/2006/relationships/hyperlink" Target="https://service.scedc.caltech.edu/FocMech/ci38492375.cifm1.html" TargetMode="External"/><Relationship Id="rId935" Type="http://schemas.openxmlformats.org/officeDocument/2006/relationships/hyperlink" Target="https://service.scedc.caltech.edu/FocMech/ci38535135.cifm1.html" TargetMode="External"/><Relationship Id="rId64" Type="http://schemas.openxmlformats.org/officeDocument/2006/relationships/hyperlink" Target="https://service.scedc.caltech.edu/FocMech/ci38446071.cifm1.html" TargetMode="External"/><Relationship Id="rId367" Type="http://schemas.openxmlformats.org/officeDocument/2006/relationships/hyperlink" Target="https://service.scedc.caltech.edu/FocMech/ci38465375.cifm1.html" TargetMode="External"/><Relationship Id="rId574" Type="http://schemas.openxmlformats.org/officeDocument/2006/relationships/hyperlink" Target="https://service.scedc.caltech.edu/FocMech/ci38478343.cifm1.html" TargetMode="External"/><Relationship Id="rId1120" Type="http://schemas.openxmlformats.org/officeDocument/2006/relationships/hyperlink" Target="https://service.scedc.caltech.edu/FocMech/ci38569887.cifm1.html" TargetMode="External"/><Relationship Id="rId227" Type="http://schemas.openxmlformats.org/officeDocument/2006/relationships/hyperlink" Target="https://service.scedc.caltech.edu/FocMech/ci38458215.cifm1.html" TargetMode="External"/><Relationship Id="rId781" Type="http://schemas.openxmlformats.org/officeDocument/2006/relationships/hyperlink" Target="https://service.scedc.caltech.edu/FocMech/ci38500439.cifm1.html" TargetMode="External"/><Relationship Id="rId879" Type="http://schemas.openxmlformats.org/officeDocument/2006/relationships/hyperlink" Target="https://service.scedc.caltech.edu/FocMech/ci38521231.cifm1.html" TargetMode="External"/><Relationship Id="rId434" Type="http://schemas.openxmlformats.org/officeDocument/2006/relationships/hyperlink" Target="https://service.scedc.caltech.edu/FocMech/ci38468199.cifm1.html" TargetMode="External"/><Relationship Id="rId641" Type="http://schemas.openxmlformats.org/officeDocument/2006/relationships/hyperlink" Target="https://service.scedc.caltech.edu/FocMech/ci38484967.cifm1.html" TargetMode="External"/><Relationship Id="rId739" Type="http://schemas.openxmlformats.org/officeDocument/2006/relationships/hyperlink" Target="https://service.scedc.caltech.edu/FocMech/ci38493415.cifm1.html" TargetMode="External"/><Relationship Id="rId1064" Type="http://schemas.openxmlformats.org/officeDocument/2006/relationships/hyperlink" Target="https://service.scedc.caltech.edu/FocMech/ci38560767.cifm1.html" TargetMode="External"/><Relationship Id="rId280" Type="http://schemas.openxmlformats.org/officeDocument/2006/relationships/hyperlink" Target="https://service.scedc.caltech.edu/FocMech/ci38461463.cifm1.html" TargetMode="External"/><Relationship Id="rId501" Type="http://schemas.openxmlformats.org/officeDocument/2006/relationships/hyperlink" Target="https://service.scedc.caltech.edu/FocMech/ci38473151.cifm1.html" TargetMode="External"/><Relationship Id="rId946" Type="http://schemas.openxmlformats.org/officeDocument/2006/relationships/hyperlink" Target="https://service.scedc.caltech.edu/FocMech/ci38536895.cifm1.html" TargetMode="External"/><Relationship Id="rId1131" Type="http://schemas.openxmlformats.org/officeDocument/2006/relationships/hyperlink" Target="https://service.scedc.caltech.edu/FocMech/ci38572263.cifm1.html" TargetMode="External"/><Relationship Id="rId75" Type="http://schemas.openxmlformats.org/officeDocument/2006/relationships/hyperlink" Target="https://service.scedc.caltech.edu/FocMech/ci38447391.cifm1.html" TargetMode="External"/><Relationship Id="rId140" Type="http://schemas.openxmlformats.org/officeDocument/2006/relationships/hyperlink" Target="https://service.scedc.caltech.edu/FocMech/ci38454999.cifm1.html" TargetMode="External"/><Relationship Id="rId378" Type="http://schemas.openxmlformats.org/officeDocument/2006/relationships/hyperlink" Target="https://service.scedc.caltech.edu/FocMech/ci38465983.cifm1.html" TargetMode="External"/><Relationship Id="rId585" Type="http://schemas.openxmlformats.org/officeDocument/2006/relationships/hyperlink" Target="https://service.scedc.caltech.edu/FocMech/ci38479135.cifm1.html" TargetMode="External"/><Relationship Id="rId792" Type="http://schemas.openxmlformats.org/officeDocument/2006/relationships/hyperlink" Target="https://service.scedc.caltech.edu/FocMech/ci38501895.cifm1.html" TargetMode="External"/><Relationship Id="rId806" Type="http://schemas.openxmlformats.org/officeDocument/2006/relationships/hyperlink" Target="https://service.scedc.caltech.edu/FocMech/ci38504311.cifm1.html" TargetMode="External"/><Relationship Id="rId6" Type="http://schemas.openxmlformats.org/officeDocument/2006/relationships/hyperlink" Target="https://service.scedc.caltech.edu/FocMech/ci38443279.cifm1.html" TargetMode="External"/><Relationship Id="rId238" Type="http://schemas.openxmlformats.org/officeDocument/2006/relationships/hyperlink" Target="https://service.scedc.caltech.edu/FocMech/ci38458471.cifm1.html" TargetMode="External"/><Relationship Id="rId445" Type="http://schemas.openxmlformats.org/officeDocument/2006/relationships/hyperlink" Target="https://service.scedc.caltech.edu/FocMech/ci38468983.cifm1.html" TargetMode="External"/><Relationship Id="rId652" Type="http://schemas.openxmlformats.org/officeDocument/2006/relationships/hyperlink" Target="https://service.scedc.caltech.edu/FocMech/ci38486199.cifm1.html" TargetMode="External"/><Relationship Id="rId1075" Type="http://schemas.openxmlformats.org/officeDocument/2006/relationships/hyperlink" Target="https://service.scedc.caltech.edu/FocMech/ci38562831.cifm1.html" TargetMode="External"/><Relationship Id="rId291" Type="http://schemas.openxmlformats.org/officeDocument/2006/relationships/hyperlink" Target="https://service.scedc.caltech.edu/FocMech/ci38461983.cifm1.html" TargetMode="External"/><Relationship Id="rId305" Type="http://schemas.openxmlformats.org/officeDocument/2006/relationships/hyperlink" Target="https://service.scedc.caltech.edu/FocMech/ci38462679.cifm1.html" TargetMode="External"/><Relationship Id="rId512" Type="http://schemas.openxmlformats.org/officeDocument/2006/relationships/hyperlink" Target="https://service.scedc.caltech.edu/FocMech/ci38474023.cifm1.html" TargetMode="External"/><Relationship Id="rId957" Type="http://schemas.openxmlformats.org/officeDocument/2006/relationships/hyperlink" Target="https://service.scedc.caltech.edu/FocMech/ci38539039.cifm1.html" TargetMode="External"/><Relationship Id="rId1142" Type="http://schemas.openxmlformats.org/officeDocument/2006/relationships/hyperlink" Target="https://service.scedc.caltech.edu/FocMech/ci38575183.cifm1.html" TargetMode="External"/><Relationship Id="rId86" Type="http://schemas.openxmlformats.org/officeDocument/2006/relationships/hyperlink" Target="https://service.scedc.caltech.edu/FocMech/ci38449335.cifm1.html" TargetMode="External"/><Relationship Id="rId151" Type="http://schemas.openxmlformats.org/officeDocument/2006/relationships/hyperlink" Target="https://service.scedc.caltech.edu/FocMech/ci38455463.cifm1.html" TargetMode="External"/><Relationship Id="rId389" Type="http://schemas.openxmlformats.org/officeDocument/2006/relationships/hyperlink" Target="https://service.scedc.caltech.edu/FocMech/ci38466255.cifm1.html" TargetMode="External"/><Relationship Id="rId596" Type="http://schemas.openxmlformats.org/officeDocument/2006/relationships/hyperlink" Target="https://service.scedc.caltech.edu/FocMech/ci38480391.cifm1.html" TargetMode="External"/><Relationship Id="rId817" Type="http://schemas.openxmlformats.org/officeDocument/2006/relationships/hyperlink" Target="https://service.scedc.caltech.edu/FocMech/ci38506047.cifm1.html" TargetMode="External"/><Relationship Id="rId1002" Type="http://schemas.openxmlformats.org/officeDocument/2006/relationships/hyperlink" Target="https://service.scedc.caltech.edu/FocMech/ci38549159.cifm1.html" TargetMode="External"/><Relationship Id="rId249" Type="http://schemas.openxmlformats.org/officeDocument/2006/relationships/hyperlink" Target="https://service.scedc.caltech.edu/FocMech/ci38458759.cifm1.html" TargetMode="External"/><Relationship Id="rId456" Type="http://schemas.openxmlformats.org/officeDocument/2006/relationships/hyperlink" Target="https://service.scedc.caltech.edu/FocMech/ci38469711.cifm1.html" TargetMode="External"/><Relationship Id="rId663" Type="http://schemas.openxmlformats.org/officeDocument/2006/relationships/hyperlink" Target="https://service.scedc.caltech.edu/FocMech/ci38487503.cifm1.html" TargetMode="External"/><Relationship Id="rId870" Type="http://schemas.openxmlformats.org/officeDocument/2006/relationships/hyperlink" Target="https://service.scedc.caltech.edu/FocMech/ci38516727.cifm1.html" TargetMode="External"/><Relationship Id="rId1086" Type="http://schemas.openxmlformats.org/officeDocument/2006/relationships/hyperlink" Target="https://service.scedc.caltech.edu/FocMech/ci38564023.cifm1.html" TargetMode="External"/><Relationship Id="rId13" Type="http://schemas.openxmlformats.org/officeDocument/2006/relationships/hyperlink" Target="https://service.scedc.caltech.edu/FocMech/ci38443359.cifm1.html" TargetMode="External"/><Relationship Id="rId109" Type="http://schemas.openxmlformats.org/officeDocument/2006/relationships/hyperlink" Target="https://service.scedc.caltech.edu/FocMech/ci38452735.cifm1.html" TargetMode="External"/><Relationship Id="rId316" Type="http://schemas.openxmlformats.org/officeDocument/2006/relationships/hyperlink" Target="https://service.scedc.caltech.edu/FocMech/ci38463343.cifm1.html" TargetMode="External"/><Relationship Id="rId523" Type="http://schemas.openxmlformats.org/officeDocument/2006/relationships/hyperlink" Target="https://service.scedc.caltech.edu/FocMech/ci38475087.cifm1.html" TargetMode="External"/><Relationship Id="rId968" Type="http://schemas.openxmlformats.org/officeDocument/2006/relationships/hyperlink" Target="https://service.scedc.caltech.edu/FocMech/ci38541359.cifm1.html" TargetMode="External"/><Relationship Id="rId1153" Type="http://schemas.openxmlformats.org/officeDocument/2006/relationships/hyperlink" Target="https://service.scedc.caltech.edu/FocMech/ci38578543.cifm1.html" TargetMode="External"/><Relationship Id="rId97" Type="http://schemas.openxmlformats.org/officeDocument/2006/relationships/hyperlink" Target="https://service.scedc.caltech.edu/FocMech/ci38450935.cifm1.html" TargetMode="External"/><Relationship Id="rId730" Type="http://schemas.openxmlformats.org/officeDocument/2006/relationships/hyperlink" Target="https://service.scedc.caltech.edu/FocMech/ci38492655.cifm1.html" TargetMode="External"/><Relationship Id="rId828" Type="http://schemas.openxmlformats.org/officeDocument/2006/relationships/hyperlink" Target="https://service.scedc.caltech.edu/FocMech/ci38507247.cifm1.html" TargetMode="External"/><Relationship Id="rId1013" Type="http://schemas.openxmlformats.org/officeDocument/2006/relationships/hyperlink" Target="https://service.scedc.caltech.edu/FocMech/ci38551263.cifm1.html" TargetMode="External"/><Relationship Id="rId162" Type="http://schemas.openxmlformats.org/officeDocument/2006/relationships/hyperlink" Target="https://service.scedc.caltech.edu/FocMech/ci38456087.cifm1.html" TargetMode="External"/><Relationship Id="rId467" Type="http://schemas.openxmlformats.org/officeDocument/2006/relationships/hyperlink" Target="https://service.scedc.caltech.edu/FocMech/ci38470263.cifm1.html" TargetMode="External"/><Relationship Id="rId1097" Type="http://schemas.openxmlformats.org/officeDocument/2006/relationships/hyperlink" Target="https://service.scedc.caltech.edu/FocMech/ci38565471.cifm1.html" TargetMode="External"/><Relationship Id="rId674" Type="http://schemas.openxmlformats.org/officeDocument/2006/relationships/hyperlink" Target="https://service.scedc.caltech.edu/FocMech/ci38488255.cifm1.html" TargetMode="External"/><Relationship Id="rId881" Type="http://schemas.openxmlformats.org/officeDocument/2006/relationships/hyperlink" Target="https://service.scedc.caltech.edu/FocMech/ci38521591.cifm1.html" TargetMode="External"/><Relationship Id="rId979" Type="http://schemas.openxmlformats.org/officeDocument/2006/relationships/hyperlink" Target="https://service.scedc.caltech.edu/FocMech/ci38544007.cifm1.html" TargetMode="External"/><Relationship Id="rId24" Type="http://schemas.openxmlformats.org/officeDocument/2006/relationships/hyperlink" Target="https://service.scedc.caltech.edu/FocMech/ci38443519.cifm1.html" TargetMode="External"/><Relationship Id="rId327" Type="http://schemas.openxmlformats.org/officeDocument/2006/relationships/hyperlink" Target="https://service.scedc.caltech.edu/FocMech/ci38463751.cifm1.html" TargetMode="External"/><Relationship Id="rId534" Type="http://schemas.openxmlformats.org/officeDocument/2006/relationships/hyperlink" Target="https://service.scedc.caltech.edu/FocMech/ci38475471.cifm1.html" TargetMode="External"/><Relationship Id="rId741" Type="http://schemas.openxmlformats.org/officeDocument/2006/relationships/hyperlink" Target="https://service.scedc.caltech.edu/FocMech/ci38494039.cifm1.html" TargetMode="External"/><Relationship Id="rId839" Type="http://schemas.openxmlformats.org/officeDocument/2006/relationships/hyperlink" Target="https://service.scedc.caltech.edu/FocMech/ci38509071.cifm1.html" TargetMode="External"/><Relationship Id="rId1164" Type="http://schemas.openxmlformats.org/officeDocument/2006/relationships/hyperlink" Target="https://service.scedc.caltech.edu/FocMech/ci38582487.cifm1.html" TargetMode="External"/><Relationship Id="rId173" Type="http://schemas.openxmlformats.org/officeDocument/2006/relationships/hyperlink" Target="https://service.scedc.caltech.edu/FocMech/ci38456615.cifm1.html" TargetMode="External"/><Relationship Id="rId380" Type="http://schemas.openxmlformats.org/officeDocument/2006/relationships/hyperlink" Target="https://service.scedc.caltech.edu/FocMech/ci38466055.cifm1.html" TargetMode="External"/><Relationship Id="rId601" Type="http://schemas.openxmlformats.org/officeDocument/2006/relationships/hyperlink" Target="https://service.scedc.caltech.edu/FocMech/ci38480983.cifm1.html" TargetMode="External"/><Relationship Id="rId1024" Type="http://schemas.openxmlformats.org/officeDocument/2006/relationships/hyperlink" Target="https://service.scedc.caltech.edu/FocMech/ci38553151.cifm1.html" TargetMode="External"/><Relationship Id="rId240" Type="http://schemas.openxmlformats.org/officeDocument/2006/relationships/hyperlink" Target="https://service.scedc.caltech.edu/FocMech/ci38458487.cifm1.html" TargetMode="External"/><Relationship Id="rId478" Type="http://schemas.openxmlformats.org/officeDocument/2006/relationships/hyperlink" Target="https://service.scedc.caltech.edu/FocMech/ci38470807.cifm1.html" TargetMode="External"/><Relationship Id="rId685" Type="http://schemas.openxmlformats.org/officeDocument/2006/relationships/hyperlink" Target="https://service.scedc.caltech.edu/FocMech/ci38489255.cifm1.html" TargetMode="External"/><Relationship Id="rId892" Type="http://schemas.openxmlformats.org/officeDocument/2006/relationships/hyperlink" Target="https://service.scedc.caltech.edu/FocMech/ci38523727.cifm1.html" TargetMode="External"/><Relationship Id="rId906" Type="http://schemas.openxmlformats.org/officeDocument/2006/relationships/hyperlink" Target="https://service.scedc.caltech.edu/FocMech/ci38527351.cifm1.html" TargetMode="External"/><Relationship Id="rId35" Type="http://schemas.openxmlformats.org/officeDocument/2006/relationships/hyperlink" Target="https://service.scedc.caltech.edu/FocMech/ci38443711.cifm1.html" TargetMode="External"/><Relationship Id="rId100" Type="http://schemas.openxmlformats.org/officeDocument/2006/relationships/hyperlink" Target="https://service.scedc.caltech.edu/FocMech/ci38451239.cifm1.html" TargetMode="External"/><Relationship Id="rId338" Type="http://schemas.openxmlformats.org/officeDocument/2006/relationships/hyperlink" Target="https://service.scedc.caltech.edu/FocMech/ci38464071.cifm1.html" TargetMode="External"/><Relationship Id="rId545" Type="http://schemas.openxmlformats.org/officeDocument/2006/relationships/hyperlink" Target="https://service.scedc.caltech.edu/FocMech/ci38476167.cifm1.html" TargetMode="External"/><Relationship Id="rId752" Type="http://schemas.openxmlformats.org/officeDocument/2006/relationships/hyperlink" Target="https://service.scedc.caltech.edu/FocMech/ci38496343.cifm1.html" TargetMode="External"/><Relationship Id="rId1175" Type="http://schemas.openxmlformats.org/officeDocument/2006/relationships/hyperlink" Target="https://service.scedc.caltech.edu/FocMech/ci38584663.cifm1.html" TargetMode="External"/><Relationship Id="rId184" Type="http://schemas.openxmlformats.org/officeDocument/2006/relationships/hyperlink" Target="https://service.scedc.caltech.edu/FocMech/ci38457631.cifm1.html" TargetMode="External"/><Relationship Id="rId391" Type="http://schemas.openxmlformats.org/officeDocument/2006/relationships/hyperlink" Target="https://service.scedc.caltech.edu/FocMech/ci38466343.cifm1.html" TargetMode="External"/><Relationship Id="rId405" Type="http://schemas.openxmlformats.org/officeDocument/2006/relationships/hyperlink" Target="https://service.scedc.caltech.edu/FocMech/ci38467047.cifm1.html" TargetMode="External"/><Relationship Id="rId612" Type="http://schemas.openxmlformats.org/officeDocument/2006/relationships/hyperlink" Target="https://service.scedc.caltech.edu/FocMech/ci38482103.cifm1.html" TargetMode="External"/><Relationship Id="rId1035" Type="http://schemas.openxmlformats.org/officeDocument/2006/relationships/hyperlink" Target="https://service.scedc.caltech.edu/FocMech/ci38555039.cifm1.html" TargetMode="External"/><Relationship Id="rId251" Type="http://schemas.openxmlformats.org/officeDocument/2006/relationships/hyperlink" Target="https://service.scedc.caltech.edu/FocMech/ci38460135.cifm1.html" TargetMode="External"/><Relationship Id="rId489" Type="http://schemas.openxmlformats.org/officeDocument/2006/relationships/hyperlink" Target="https://service.scedc.caltech.edu/FocMech/ci38472471.cifm1.html" TargetMode="External"/><Relationship Id="rId696" Type="http://schemas.openxmlformats.org/officeDocument/2006/relationships/hyperlink" Target="https://service.scedc.caltech.edu/FocMech/ci38489783.cifm1.html" TargetMode="External"/><Relationship Id="rId917" Type="http://schemas.openxmlformats.org/officeDocument/2006/relationships/hyperlink" Target="https://service.scedc.caltech.edu/FocMech/ci38530855.cifm1.html" TargetMode="External"/><Relationship Id="rId1102" Type="http://schemas.openxmlformats.org/officeDocument/2006/relationships/hyperlink" Target="https://service.scedc.caltech.edu/FocMech/ci38566319.cifm1.html" TargetMode="External"/><Relationship Id="rId46" Type="http://schemas.openxmlformats.org/officeDocument/2006/relationships/hyperlink" Target="https://service.scedc.caltech.edu/FocMech/ci38444215.cifm1.html" TargetMode="External"/><Relationship Id="rId349" Type="http://schemas.openxmlformats.org/officeDocument/2006/relationships/hyperlink" Target="https://service.scedc.caltech.edu/FocMech/ci38464639.cifm1.html" TargetMode="External"/><Relationship Id="rId556" Type="http://schemas.openxmlformats.org/officeDocument/2006/relationships/hyperlink" Target="https://service.scedc.caltech.edu/FocMech/ci38477063.cifm1.html" TargetMode="External"/><Relationship Id="rId763" Type="http://schemas.openxmlformats.org/officeDocument/2006/relationships/hyperlink" Target="https://service.scedc.caltech.edu/FocMech/ci38497719.cifm1.html" TargetMode="External"/><Relationship Id="rId1186" Type="http://schemas.openxmlformats.org/officeDocument/2006/relationships/hyperlink" Target="https://service.scedc.caltech.edu/FocMech/ci38587695.cifm1.html" TargetMode="External"/><Relationship Id="rId111" Type="http://schemas.openxmlformats.org/officeDocument/2006/relationships/hyperlink" Target="https://service.scedc.caltech.edu/FocMech/ci38452855.cifm1.html" TargetMode="External"/><Relationship Id="rId195" Type="http://schemas.openxmlformats.org/officeDocument/2006/relationships/hyperlink" Target="https://service.scedc.caltech.edu/FocMech/ci38457799.cifm1.html" TargetMode="External"/><Relationship Id="rId209" Type="http://schemas.openxmlformats.org/officeDocument/2006/relationships/hyperlink" Target="https://service.scedc.caltech.edu/FocMech/ci38458007.cifm1.html" TargetMode="External"/><Relationship Id="rId416" Type="http://schemas.openxmlformats.org/officeDocument/2006/relationships/hyperlink" Target="https://service.scedc.caltech.edu/FocMech/ci38467527.cifm1.html" TargetMode="External"/><Relationship Id="rId970" Type="http://schemas.openxmlformats.org/officeDocument/2006/relationships/hyperlink" Target="https://service.scedc.caltech.edu/FocMech/ci38541847.cifm1.html" TargetMode="External"/><Relationship Id="rId1046" Type="http://schemas.openxmlformats.org/officeDocument/2006/relationships/hyperlink" Target="https://service.scedc.caltech.edu/FocMech/ci38557631.cifm1.html" TargetMode="External"/><Relationship Id="rId623" Type="http://schemas.openxmlformats.org/officeDocument/2006/relationships/hyperlink" Target="https://service.scedc.caltech.edu/FocMech/ci38483039.cifm1.html" TargetMode="External"/><Relationship Id="rId830" Type="http://schemas.openxmlformats.org/officeDocument/2006/relationships/hyperlink" Target="https://service.scedc.caltech.edu/FocMech/ci38508071.cifm1.html" TargetMode="External"/><Relationship Id="rId928" Type="http://schemas.openxmlformats.org/officeDocument/2006/relationships/hyperlink" Target="https://service.scedc.caltech.edu/FocMech/ci38533759.cifm1.html" TargetMode="External"/><Relationship Id="rId57" Type="http://schemas.openxmlformats.org/officeDocument/2006/relationships/hyperlink" Target="https://service.scedc.caltech.edu/FocMech/ci38445039.cifm1.html" TargetMode="External"/><Relationship Id="rId262" Type="http://schemas.openxmlformats.org/officeDocument/2006/relationships/hyperlink" Target="https://service.scedc.caltech.edu/FocMech/ci38460631.cifm1.html" TargetMode="External"/><Relationship Id="rId567" Type="http://schemas.openxmlformats.org/officeDocument/2006/relationships/hyperlink" Target="https://service.scedc.caltech.edu/FocMech/ci38477751.cifm1.html" TargetMode="External"/><Relationship Id="rId1113" Type="http://schemas.openxmlformats.org/officeDocument/2006/relationships/hyperlink" Target="https://service.scedc.caltech.edu/FocMech/ci38568471.cifm1.html" TargetMode="External"/><Relationship Id="rId1197" Type="http://schemas.openxmlformats.org/officeDocument/2006/relationships/hyperlink" Target="https://service.scedc.caltech.edu/FocMech/ci38590679.cifm1.html" TargetMode="External"/><Relationship Id="rId122" Type="http://schemas.openxmlformats.org/officeDocument/2006/relationships/hyperlink" Target="https://service.scedc.caltech.edu/FocMech/ci38453687.cifm1.html" TargetMode="External"/><Relationship Id="rId774" Type="http://schemas.openxmlformats.org/officeDocument/2006/relationships/hyperlink" Target="https://service.scedc.caltech.edu/FocMech/ci38499255.cifm1.html" TargetMode="External"/><Relationship Id="rId981" Type="http://schemas.openxmlformats.org/officeDocument/2006/relationships/hyperlink" Target="https://service.scedc.caltech.edu/FocMech/ci38544143.cifm1.html" TargetMode="External"/><Relationship Id="rId1057" Type="http://schemas.openxmlformats.org/officeDocument/2006/relationships/hyperlink" Target="https://service.scedc.caltech.edu/FocMech/ci38559159.cifm1.html" TargetMode="External"/><Relationship Id="rId427" Type="http://schemas.openxmlformats.org/officeDocument/2006/relationships/hyperlink" Target="https://service.scedc.caltech.edu/FocMech/ci38467871.cifm1.html" TargetMode="External"/><Relationship Id="rId634" Type="http://schemas.openxmlformats.org/officeDocument/2006/relationships/hyperlink" Target="https://service.scedc.caltech.edu/FocMech/ci38483879.cifm1.html" TargetMode="External"/><Relationship Id="rId841" Type="http://schemas.openxmlformats.org/officeDocument/2006/relationships/hyperlink" Target="https://service.scedc.caltech.edu/FocMech/ci38509335.cifm1.html" TargetMode="External"/><Relationship Id="rId273" Type="http://schemas.openxmlformats.org/officeDocument/2006/relationships/hyperlink" Target="https://service.scedc.caltech.edu/FocMech/ci38460999.cifm1.html" TargetMode="External"/><Relationship Id="rId480" Type="http://schemas.openxmlformats.org/officeDocument/2006/relationships/hyperlink" Target="https://service.scedc.caltech.edu/FocMech/ci38470879.cifm1.html" TargetMode="External"/><Relationship Id="rId701" Type="http://schemas.openxmlformats.org/officeDocument/2006/relationships/hyperlink" Target="https://service.scedc.caltech.edu/FocMech/ci38490015.cifm1.html" TargetMode="External"/><Relationship Id="rId939" Type="http://schemas.openxmlformats.org/officeDocument/2006/relationships/hyperlink" Target="https://service.scedc.caltech.edu/FocMech/ci38535799.cifm1.html" TargetMode="External"/><Relationship Id="rId1124" Type="http://schemas.openxmlformats.org/officeDocument/2006/relationships/hyperlink" Target="https://service.scedc.caltech.edu/FocMech/ci38570351.cifm1.html" TargetMode="External"/><Relationship Id="rId68" Type="http://schemas.openxmlformats.org/officeDocument/2006/relationships/hyperlink" Target="https://service.scedc.caltech.edu/FocMech/ci38446391.cifm1.html" TargetMode="External"/><Relationship Id="rId133" Type="http://schemas.openxmlformats.org/officeDocument/2006/relationships/hyperlink" Target="https://service.scedc.caltech.edu/FocMech/ci38454271.cifm1.html" TargetMode="External"/><Relationship Id="rId340" Type="http://schemas.openxmlformats.org/officeDocument/2006/relationships/hyperlink" Target="https://service.scedc.caltech.edu/FocMech/ci38464199.cifm1.html" TargetMode="External"/><Relationship Id="rId578" Type="http://schemas.openxmlformats.org/officeDocument/2006/relationships/hyperlink" Target="https://service.scedc.caltech.edu/FocMech/ci38478799.cifm1.html" TargetMode="External"/><Relationship Id="rId785" Type="http://schemas.openxmlformats.org/officeDocument/2006/relationships/hyperlink" Target="https://service.scedc.caltech.edu/FocMech/ci38501359.cifm1.html" TargetMode="External"/><Relationship Id="rId992" Type="http://schemas.openxmlformats.org/officeDocument/2006/relationships/hyperlink" Target="https://service.scedc.caltech.edu/FocMech/ci38546231.cifm1.html" TargetMode="External"/><Relationship Id="rId200" Type="http://schemas.openxmlformats.org/officeDocument/2006/relationships/hyperlink" Target="https://service.scedc.caltech.edu/FocMech/ci38457847.cifm1.html" TargetMode="External"/><Relationship Id="rId438" Type="http://schemas.openxmlformats.org/officeDocument/2006/relationships/hyperlink" Target="https://service.scedc.caltech.edu/FocMech/ci38468519.cifm1.html" TargetMode="External"/><Relationship Id="rId645" Type="http://schemas.openxmlformats.org/officeDocument/2006/relationships/hyperlink" Target="https://service.scedc.caltech.edu/FocMech/ci38485711.cifm1.html" TargetMode="External"/><Relationship Id="rId852" Type="http://schemas.openxmlformats.org/officeDocument/2006/relationships/hyperlink" Target="https://service.scedc.caltech.edu/FocMech/ci38511383.cifm1.html" TargetMode="External"/><Relationship Id="rId1068" Type="http://schemas.openxmlformats.org/officeDocument/2006/relationships/hyperlink" Target="https://service.scedc.caltech.edu/FocMech/ci38561615.cifm1.html" TargetMode="External"/><Relationship Id="rId284" Type="http://schemas.openxmlformats.org/officeDocument/2006/relationships/hyperlink" Target="https://service.scedc.caltech.edu/FocMech/ci38461687.cifm1.html" TargetMode="External"/><Relationship Id="rId491" Type="http://schemas.openxmlformats.org/officeDocument/2006/relationships/hyperlink" Target="https://service.scedc.caltech.edu/FocMech/ci38472567.cifm1.html" TargetMode="External"/><Relationship Id="rId505" Type="http://schemas.openxmlformats.org/officeDocument/2006/relationships/hyperlink" Target="https://service.scedc.caltech.edu/FocMech/ci38473503.cifm1.html" TargetMode="External"/><Relationship Id="rId712" Type="http://schemas.openxmlformats.org/officeDocument/2006/relationships/hyperlink" Target="https://service.scedc.caltech.edu/FocMech/ci38490975.cifm1.html" TargetMode="External"/><Relationship Id="rId1135" Type="http://schemas.openxmlformats.org/officeDocument/2006/relationships/hyperlink" Target="https://service.scedc.caltech.edu/FocMech/ci38573423.cifm1.html" TargetMode="External"/><Relationship Id="rId79" Type="http://schemas.openxmlformats.org/officeDocument/2006/relationships/hyperlink" Target="https://service.scedc.caltech.edu/FocMech/ci38448031.cifm1.html" TargetMode="External"/><Relationship Id="rId144" Type="http://schemas.openxmlformats.org/officeDocument/2006/relationships/hyperlink" Target="https://service.scedc.caltech.edu/FocMech/ci38455135.cifm1.html" TargetMode="External"/><Relationship Id="rId589" Type="http://schemas.openxmlformats.org/officeDocument/2006/relationships/hyperlink" Target="https://service.scedc.caltech.edu/FocMech/ci38479655.cifm1.html" TargetMode="External"/><Relationship Id="rId796" Type="http://schemas.openxmlformats.org/officeDocument/2006/relationships/hyperlink" Target="https://service.scedc.caltech.edu/FocMech/ci38502327.cifm1.html" TargetMode="External"/><Relationship Id="rId351" Type="http://schemas.openxmlformats.org/officeDocument/2006/relationships/hyperlink" Target="https://service.scedc.caltech.edu/FocMech/ci38464815.cifm1.html" TargetMode="External"/><Relationship Id="rId449" Type="http://schemas.openxmlformats.org/officeDocument/2006/relationships/hyperlink" Target="https://service.scedc.caltech.edu/FocMech/ci38469255.cifm1.html" TargetMode="External"/><Relationship Id="rId656" Type="http://schemas.openxmlformats.org/officeDocument/2006/relationships/hyperlink" Target="https://service.scedc.caltech.edu/FocMech/ci38486639.cifm1.html" TargetMode="External"/><Relationship Id="rId863" Type="http://schemas.openxmlformats.org/officeDocument/2006/relationships/hyperlink" Target="https://service.scedc.caltech.edu/FocMech/ci38514095.cifm1.html" TargetMode="External"/><Relationship Id="rId1079" Type="http://schemas.openxmlformats.org/officeDocument/2006/relationships/hyperlink" Target="https://service.scedc.caltech.edu/FocMech/ci38563439.cifm1.html" TargetMode="External"/><Relationship Id="rId211" Type="http://schemas.openxmlformats.org/officeDocument/2006/relationships/hyperlink" Target="https://service.scedc.caltech.edu/FocMech/ci38458031.cifm1.html" TargetMode="External"/><Relationship Id="rId295" Type="http://schemas.openxmlformats.org/officeDocument/2006/relationships/hyperlink" Target="https://service.scedc.caltech.edu/FocMech/ci38462255.cifm1.html" TargetMode="External"/><Relationship Id="rId309" Type="http://schemas.openxmlformats.org/officeDocument/2006/relationships/hyperlink" Target="https://service.scedc.caltech.edu/FocMech/ci38462919.cifm1.html" TargetMode="External"/><Relationship Id="rId516" Type="http://schemas.openxmlformats.org/officeDocument/2006/relationships/hyperlink" Target="https://service.scedc.caltech.edu/FocMech/ci38474503.cifm1.html" TargetMode="External"/><Relationship Id="rId1146" Type="http://schemas.openxmlformats.org/officeDocument/2006/relationships/hyperlink" Target="https://service.scedc.caltech.edu/FocMech/ci38576423.cifm1.html" TargetMode="External"/><Relationship Id="rId723" Type="http://schemas.openxmlformats.org/officeDocument/2006/relationships/hyperlink" Target="https://service.scedc.caltech.edu/FocMech/ci38491879.cifm1.html" TargetMode="External"/><Relationship Id="rId930" Type="http://schemas.openxmlformats.org/officeDocument/2006/relationships/hyperlink" Target="https://service.scedc.caltech.edu/FocMech/ci38534383.cifm1.html" TargetMode="External"/><Relationship Id="rId1006" Type="http://schemas.openxmlformats.org/officeDocument/2006/relationships/hyperlink" Target="https://service.scedc.caltech.edu/FocMech/ci38549951.cifm1.html" TargetMode="External"/><Relationship Id="rId155" Type="http://schemas.openxmlformats.org/officeDocument/2006/relationships/hyperlink" Target="https://service.scedc.caltech.edu/FocMech/ci38455679.cifm1.html" TargetMode="External"/><Relationship Id="rId362" Type="http://schemas.openxmlformats.org/officeDocument/2006/relationships/hyperlink" Target="https://service.scedc.caltech.edu/FocMech/ci38465207.cifm1.html" TargetMode="External"/><Relationship Id="rId222" Type="http://schemas.openxmlformats.org/officeDocument/2006/relationships/hyperlink" Target="https://service.scedc.caltech.edu/FocMech/ci38458143.cifm1.html" TargetMode="External"/><Relationship Id="rId667" Type="http://schemas.openxmlformats.org/officeDocument/2006/relationships/hyperlink" Target="https://service.scedc.caltech.edu/FocMech/ci38487639.cifm1.html" TargetMode="External"/><Relationship Id="rId874" Type="http://schemas.openxmlformats.org/officeDocument/2006/relationships/hyperlink" Target="https://service.scedc.caltech.edu/FocMech/ci38519359.cifm1.html" TargetMode="External"/><Relationship Id="rId17" Type="http://schemas.openxmlformats.org/officeDocument/2006/relationships/hyperlink" Target="https://service.scedc.caltech.edu/FocMech/ci38443407.cifm1.html" TargetMode="External"/><Relationship Id="rId527" Type="http://schemas.openxmlformats.org/officeDocument/2006/relationships/hyperlink" Target="https://service.scedc.caltech.edu/FocMech/ci38475287.cifm1.html" TargetMode="External"/><Relationship Id="rId734" Type="http://schemas.openxmlformats.org/officeDocument/2006/relationships/hyperlink" Target="https://service.scedc.caltech.edu/FocMech/ci38493047.cifm1.html" TargetMode="External"/><Relationship Id="rId941" Type="http://schemas.openxmlformats.org/officeDocument/2006/relationships/hyperlink" Target="https://service.scedc.caltech.edu/FocMech/ci38536167.cifm1.html" TargetMode="External"/><Relationship Id="rId1157" Type="http://schemas.openxmlformats.org/officeDocument/2006/relationships/hyperlink" Target="https://service.scedc.caltech.edu/FocMech/ci38580503.cifm1.html" TargetMode="External"/><Relationship Id="rId70" Type="http://schemas.openxmlformats.org/officeDocument/2006/relationships/hyperlink" Target="https://service.scedc.caltech.edu/FocMech/ci38446647.cifm1.html" TargetMode="External"/><Relationship Id="rId166" Type="http://schemas.openxmlformats.org/officeDocument/2006/relationships/hyperlink" Target="https://service.scedc.caltech.edu/FocMech/ci38456239.cifm1.html" TargetMode="External"/><Relationship Id="rId373" Type="http://schemas.openxmlformats.org/officeDocument/2006/relationships/hyperlink" Target="https://service.scedc.caltech.edu/FocMech/ci38465775.cifm1.html" TargetMode="External"/><Relationship Id="rId580" Type="http://schemas.openxmlformats.org/officeDocument/2006/relationships/hyperlink" Target="https://service.scedc.caltech.edu/FocMech/ci38478847.cifm1.html" TargetMode="External"/><Relationship Id="rId801" Type="http://schemas.openxmlformats.org/officeDocument/2006/relationships/hyperlink" Target="https://service.scedc.caltech.edu/FocMech/ci38503311.cifm1.html" TargetMode="External"/><Relationship Id="rId1017" Type="http://schemas.openxmlformats.org/officeDocument/2006/relationships/hyperlink" Target="https://service.scedc.caltech.edu/FocMech/ci38552335.cifm1.html" TargetMode="External"/><Relationship Id="rId1" Type="http://schemas.openxmlformats.org/officeDocument/2006/relationships/hyperlink" Target="https://service.scedc.caltech.edu/FocMech/ci38443183.cifm1.html" TargetMode="External"/><Relationship Id="rId233" Type="http://schemas.openxmlformats.org/officeDocument/2006/relationships/hyperlink" Target="https://service.scedc.caltech.edu/FocMech/ci38458359.cifm1.html" TargetMode="External"/><Relationship Id="rId440" Type="http://schemas.openxmlformats.org/officeDocument/2006/relationships/hyperlink" Target="https://service.scedc.caltech.edu/FocMech/ci38468591.cifm1.html" TargetMode="External"/><Relationship Id="rId678" Type="http://schemas.openxmlformats.org/officeDocument/2006/relationships/hyperlink" Target="https://service.scedc.caltech.edu/FocMech/ci38488575.cifm1.html" TargetMode="External"/><Relationship Id="rId885" Type="http://schemas.openxmlformats.org/officeDocument/2006/relationships/hyperlink" Target="https://service.scedc.caltech.edu/FocMech/ci38522511.cifm1.html" TargetMode="External"/><Relationship Id="rId1070" Type="http://schemas.openxmlformats.org/officeDocument/2006/relationships/hyperlink" Target="https://service.scedc.caltech.edu/FocMech/ci38562255.cifm1.html" TargetMode="External"/><Relationship Id="rId28" Type="http://schemas.openxmlformats.org/officeDocument/2006/relationships/hyperlink" Target="https://service.scedc.caltech.edu/FocMech/ci38443559.cifm1.html" TargetMode="External"/><Relationship Id="rId300" Type="http://schemas.openxmlformats.org/officeDocument/2006/relationships/hyperlink" Target="https://service.scedc.caltech.edu/FocMech/ci38462439.cifm1.html" TargetMode="External"/><Relationship Id="rId538" Type="http://schemas.openxmlformats.org/officeDocument/2006/relationships/hyperlink" Target="https://service.scedc.caltech.edu/FocMech/ci38475663.cifm1.html" TargetMode="External"/><Relationship Id="rId745" Type="http://schemas.openxmlformats.org/officeDocument/2006/relationships/hyperlink" Target="https://service.scedc.caltech.edu/FocMech/ci38494943.cifm1.html" TargetMode="External"/><Relationship Id="rId952" Type="http://schemas.openxmlformats.org/officeDocument/2006/relationships/hyperlink" Target="https://service.scedc.caltech.edu/FocMech/ci38537751.cifm1.html" TargetMode="External"/><Relationship Id="rId1168" Type="http://schemas.openxmlformats.org/officeDocument/2006/relationships/hyperlink" Target="https://service.scedc.caltech.edu/FocMech/ci38583191.cifm1.html" TargetMode="External"/><Relationship Id="rId81" Type="http://schemas.openxmlformats.org/officeDocument/2006/relationships/hyperlink" Target="https://service.scedc.caltech.edu/FocMech/ci38448487.cifm1.html" TargetMode="External"/><Relationship Id="rId177" Type="http://schemas.openxmlformats.org/officeDocument/2006/relationships/hyperlink" Target="https://service.scedc.caltech.edu/FocMech/ci38457263.cifm1.html" TargetMode="External"/><Relationship Id="rId384" Type="http://schemas.openxmlformats.org/officeDocument/2006/relationships/hyperlink" Target="https://service.scedc.caltech.edu/FocMech/ci38466143.cifm1.html" TargetMode="External"/><Relationship Id="rId591" Type="http://schemas.openxmlformats.org/officeDocument/2006/relationships/hyperlink" Target="https://service.scedc.caltech.edu/FocMech/ci38479879.cifm1.html" TargetMode="External"/><Relationship Id="rId605" Type="http://schemas.openxmlformats.org/officeDocument/2006/relationships/hyperlink" Target="https://service.scedc.caltech.edu/FocMech/ci38481215.cifm1.html" TargetMode="External"/><Relationship Id="rId812" Type="http://schemas.openxmlformats.org/officeDocument/2006/relationships/hyperlink" Target="https://service.scedc.caltech.edu/FocMech/ci38504711.cifm1.html" TargetMode="External"/><Relationship Id="rId1028" Type="http://schemas.openxmlformats.org/officeDocument/2006/relationships/hyperlink" Target="https://service.scedc.caltech.edu/FocMech/ci38553367.cifm1.html" TargetMode="External"/><Relationship Id="rId244" Type="http://schemas.openxmlformats.org/officeDocument/2006/relationships/hyperlink" Target="https://service.scedc.caltech.edu/FocMech/ci38458527.cifm1.html" TargetMode="External"/><Relationship Id="rId689" Type="http://schemas.openxmlformats.org/officeDocument/2006/relationships/hyperlink" Target="https://service.scedc.caltech.edu/FocMech/ci38489455.cifm1.html" TargetMode="External"/><Relationship Id="rId896" Type="http://schemas.openxmlformats.org/officeDocument/2006/relationships/hyperlink" Target="https://service.scedc.caltech.edu/FocMech/ci38524367.cifm1.html" TargetMode="External"/><Relationship Id="rId1081" Type="http://schemas.openxmlformats.org/officeDocument/2006/relationships/hyperlink" Target="https://service.scedc.caltech.edu/FocMech/ci38563839.cifm1.html" TargetMode="External"/><Relationship Id="rId39" Type="http://schemas.openxmlformats.org/officeDocument/2006/relationships/hyperlink" Target="https://service.scedc.caltech.edu/FocMech/ci38443831.cifm1.html" TargetMode="External"/><Relationship Id="rId451" Type="http://schemas.openxmlformats.org/officeDocument/2006/relationships/hyperlink" Target="https://service.scedc.caltech.edu/FocMech/ci38469375.cifm1.html" TargetMode="External"/><Relationship Id="rId549" Type="http://schemas.openxmlformats.org/officeDocument/2006/relationships/hyperlink" Target="https://service.scedc.caltech.edu/FocMech/ci38476287.cifm1.html" TargetMode="External"/><Relationship Id="rId756" Type="http://schemas.openxmlformats.org/officeDocument/2006/relationships/hyperlink" Target="https://service.scedc.caltech.edu/FocMech/ci38497143.cifm1.html" TargetMode="External"/><Relationship Id="rId1179" Type="http://schemas.openxmlformats.org/officeDocument/2006/relationships/hyperlink" Target="https://service.scedc.caltech.edu/FocMech/ci38585599.cifm1.html" TargetMode="External"/><Relationship Id="rId104" Type="http://schemas.openxmlformats.org/officeDocument/2006/relationships/hyperlink" Target="https://service.scedc.caltech.edu/FocMech/ci38451887.cifm1.html" TargetMode="External"/><Relationship Id="rId188" Type="http://schemas.openxmlformats.org/officeDocument/2006/relationships/hyperlink" Target="https://service.scedc.caltech.edu/FocMech/ci38457703.cifm1.html" TargetMode="External"/><Relationship Id="rId311" Type="http://schemas.openxmlformats.org/officeDocument/2006/relationships/hyperlink" Target="https://service.scedc.caltech.edu/FocMech/ci38462999.cifm1.html" TargetMode="External"/><Relationship Id="rId395" Type="http://schemas.openxmlformats.org/officeDocument/2006/relationships/hyperlink" Target="https://service.scedc.caltech.edu/FocMech/ci38466695.cifm1.html" TargetMode="External"/><Relationship Id="rId409" Type="http://schemas.openxmlformats.org/officeDocument/2006/relationships/hyperlink" Target="https://service.scedc.caltech.edu/FocMech/ci38467143.cifm1.html" TargetMode="External"/><Relationship Id="rId963" Type="http://schemas.openxmlformats.org/officeDocument/2006/relationships/hyperlink" Target="https://service.scedc.caltech.edu/FocMech/ci38540415.cifm1.html" TargetMode="External"/><Relationship Id="rId1039" Type="http://schemas.openxmlformats.org/officeDocument/2006/relationships/hyperlink" Target="https://service.scedc.caltech.edu/FocMech/ci38556199.cifm1.html" TargetMode="External"/><Relationship Id="rId92" Type="http://schemas.openxmlformats.org/officeDocument/2006/relationships/hyperlink" Target="https://service.scedc.caltech.edu/FocMech/ci38450263.cifm1.html" TargetMode="External"/><Relationship Id="rId616" Type="http://schemas.openxmlformats.org/officeDocument/2006/relationships/hyperlink" Target="https://service.scedc.caltech.edu/FocMech/ci38482607.cifm1.html" TargetMode="External"/><Relationship Id="rId823" Type="http://schemas.openxmlformats.org/officeDocument/2006/relationships/hyperlink" Target="https://service.scedc.caltech.edu/FocMech/ci38506799.cifm1.html" TargetMode="External"/><Relationship Id="rId255" Type="http://schemas.openxmlformats.org/officeDocument/2006/relationships/hyperlink" Target="https://service.scedc.caltech.edu/FocMech/ci38460295.cifm1.html" TargetMode="External"/><Relationship Id="rId462" Type="http://schemas.openxmlformats.org/officeDocument/2006/relationships/hyperlink" Target="https://service.scedc.caltech.edu/FocMech/ci38469895.cifm1.html" TargetMode="External"/><Relationship Id="rId1092" Type="http://schemas.openxmlformats.org/officeDocument/2006/relationships/hyperlink" Target="https://service.scedc.caltech.edu/FocMech/ci38564423.cifm1.html" TargetMode="External"/><Relationship Id="rId1106" Type="http://schemas.openxmlformats.org/officeDocument/2006/relationships/hyperlink" Target="https://service.scedc.caltech.edu/FocMech/ci38566951.cifm1.html" TargetMode="External"/><Relationship Id="rId115" Type="http://schemas.openxmlformats.org/officeDocument/2006/relationships/hyperlink" Target="https://service.scedc.caltech.edu/FocMech/ci38453279.cifm1.html" TargetMode="External"/><Relationship Id="rId322" Type="http://schemas.openxmlformats.org/officeDocument/2006/relationships/hyperlink" Target="https://service.scedc.caltech.edu/FocMech/ci38463519.cifm1.html" TargetMode="External"/><Relationship Id="rId767" Type="http://schemas.openxmlformats.org/officeDocument/2006/relationships/hyperlink" Target="https://service.scedc.caltech.edu/FocMech/ci38498479.cifm1.html" TargetMode="External"/><Relationship Id="rId974" Type="http://schemas.openxmlformats.org/officeDocument/2006/relationships/hyperlink" Target="https://service.scedc.caltech.edu/FocMech/ci38543247.cifm1.html" TargetMode="External"/><Relationship Id="rId199" Type="http://schemas.openxmlformats.org/officeDocument/2006/relationships/hyperlink" Target="https://service.scedc.caltech.edu/FocMech/ci38457839.cifm1.html" TargetMode="External"/><Relationship Id="rId627" Type="http://schemas.openxmlformats.org/officeDocument/2006/relationships/hyperlink" Target="https://service.scedc.caltech.edu/FocMech/ci38483327.cifm1.html" TargetMode="External"/><Relationship Id="rId834" Type="http://schemas.openxmlformats.org/officeDocument/2006/relationships/hyperlink" Target="https://service.scedc.caltech.edu/FocMech/ci38508511.cifm1.html" TargetMode="External"/><Relationship Id="rId266" Type="http://schemas.openxmlformats.org/officeDocument/2006/relationships/hyperlink" Target="https://service.scedc.caltech.edu/FocMech/ci38460783.cifm1.html" TargetMode="External"/><Relationship Id="rId473" Type="http://schemas.openxmlformats.org/officeDocument/2006/relationships/hyperlink" Target="https://service.scedc.caltech.edu/FocMech/ci38470519.cifm1.html" TargetMode="External"/><Relationship Id="rId680" Type="http://schemas.openxmlformats.org/officeDocument/2006/relationships/hyperlink" Target="https://service.scedc.caltech.edu/FocMech/ci38488719.cifm1.html" TargetMode="External"/><Relationship Id="rId901" Type="http://schemas.openxmlformats.org/officeDocument/2006/relationships/hyperlink" Target="https://service.scedc.caltech.edu/FocMech/ci38526423.cifm1.html" TargetMode="External"/><Relationship Id="rId1117" Type="http://schemas.openxmlformats.org/officeDocument/2006/relationships/hyperlink" Target="https://service.scedc.caltech.edu/FocMech/ci38569103.cifm1.html" TargetMode="External"/><Relationship Id="rId30" Type="http://schemas.openxmlformats.org/officeDocument/2006/relationships/hyperlink" Target="https://service.scedc.caltech.edu/FocMech/ci38443631.cifm1.html" TargetMode="External"/><Relationship Id="rId126" Type="http://schemas.openxmlformats.org/officeDocument/2006/relationships/hyperlink" Target="https://service.scedc.caltech.edu/FocMech/ci38453807.cifm1.html" TargetMode="External"/><Relationship Id="rId333" Type="http://schemas.openxmlformats.org/officeDocument/2006/relationships/hyperlink" Target="https://service.scedc.caltech.edu/FocMech/ci38463975.cifm1.html" TargetMode="External"/><Relationship Id="rId540" Type="http://schemas.openxmlformats.org/officeDocument/2006/relationships/hyperlink" Target="https://service.scedc.caltech.edu/FocMech/ci38475839.cifm1.html" TargetMode="External"/><Relationship Id="rId778" Type="http://schemas.openxmlformats.org/officeDocument/2006/relationships/hyperlink" Target="https://service.scedc.caltech.edu/FocMech/ci38500135.cifm1.html" TargetMode="External"/><Relationship Id="rId985" Type="http://schemas.openxmlformats.org/officeDocument/2006/relationships/hyperlink" Target="https://service.scedc.caltech.edu/FocMech/ci38544463.cifm1.html" TargetMode="External"/><Relationship Id="rId1170" Type="http://schemas.openxmlformats.org/officeDocument/2006/relationships/hyperlink" Target="https://service.scedc.caltech.edu/FocMech/ci38583967.cifm1.html" TargetMode="External"/><Relationship Id="rId638" Type="http://schemas.openxmlformats.org/officeDocument/2006/relationships/hyperlink" Target="https://service.scedc.caltech.edu/FocMech/ci38484255.cifm1.html" TargetMode="External"/><Relationship Id="rId845" Type="http://schemas.openxmlformats.org/officeDocument/2006/relationships/hyperlink" Target="https://service.scedc.caltech.edu/FocMech/ci38510311.cifm1.html" TargetMode="External"/><Relationship Id="rId1030" Type="http://schemas.openxmlformats.org/officeDocument/2006/relationships/hyperlink" Target="https://service.scedc.caltech.edu/FocMech/ci38553903.cifm1.html" TargetMode="External"/><Relationship Id="rId277" Type="http://schemas.openxmlformats.org/officeDocument/2006/relationships/hyperlink" Target="https://service.scedc.caltech.edu/FocMech/ci38461199.cifm1.html" TargetMode="External"/><Relationship Id="rId400" Type="http://schemas.openxmlformats.org/officeDocument/2006/relationships/hyperlink" Target="https://service.scedc.caltech.edu/FocMech/ci38466815.cifm1.html" TargetMode="External"/><Relationship Id="rId484" Type="http://schemas.openxmlformats.org/officeDocument/2006/relationships/hyperlink" Target="https://service.scedc.caltech.edu/FocMech/ci38471567.cifm1.html" TargetMode="External"/><Relationship Id="rId705" Type="http://schemas.openxmlformats.org/officeDocument/2006/relationships/hyperlink" Target="https://service.scedc.caltech.edu/FocMech/ci38490471.cifm1.html" TargetMode="External"/><Relationship Id="rId1128" Type="http://schemas.openxmlformats.org/officeDocument/2006/relationships/hyperlink" Target="https://service.scedc.caltech.edu/FocMech/ci38570711.cifm1.html" TargetMode="External"/><Relationship Id="rId137" Type="http://schemas.openxmlformats.org/officeDocument/2006/relationships/hyperlink" Target="https://service.scedc.caltech.edu/FocMech/ci38454887.cifm1.html" TargetMode="External"/><Relationship Id="rId344" Type="http://schemas.openxmlformats.org/officeDocument/2006/relationships/hyperlink" Target="https://service.scedc.caltech.edu/FocMech/ci38464391.cifm1.html" TargetMode="External"/><Relationship Id="rId691" Type="http://schemas.openxmlformats.org/officeDocument/2006/relationships/hyperlink" Target="https://service.scedc.caltech.edu/FocMech/ci38489679.cifm1.html" TargetMode="External"/><Relationship Id="rId789" Type="http://schemas.openxmlformats.org/officeDocument/2006/relationships/hyperlink" Target="https://service.scedc.caltech.edu/FocMech/ci38501535.cifm1.html" TargetMode="External"/><Relationship Id="rId912" Type="http://schemas.openxmlformats.org/officeDocument/2006/relationships/hyperlink" Target="https://service.scedc.caltech.edu/FocMech/ci38529263.cifm1.html" TargetMode="External"/><Relationship Id="rId996" Type="http://schemas.openxmlformats.org/officeDocument/2006/relationships/hyperlink" Target="https://service.scedc.caltech.edu/FocMech/ci38548263.cifm1.html" TargetMode="External"/><Relationship Id="rId41" Type="http://schemas.openxmlformats.org/officeDocument/2006/relationships/hyperlink" Target="https://service.scedc.caltech.edu/FocMech/ci38443871.cifm1.html" TargetMode="External"/><Relationship Id="rId551" Type="http://schemas.openxmlformats.org/officeDocument/2006/relationships/hyperlink" Target="https://service.scedc.caltech.edu/FocMech/ci38476351.cifm1.html" TargetMode="External"/><Relationship Id="rId649" Type="http://schemas.openxmlformats.org/officeDocument/2006/relationships/hyperlink" Target="https://service.scedc.caltech.edu/FocMech/ci38486007.cifm1.html" TargetMode="External"/><Relationship Id="rId856" Type="http://schemas.openxmlformats.org/officeDocument/2006/relationships/hyperlink" Target="https://service.scedc.caltech.edu/FocMech/ci38512351.cifm1.html" TargetMode="External"/><Relationship Id="rId1181" Type="http://schemas.openxmlformats.org/officeDocument/2006/relationships/hyperlink" Target="https://service.scedc.caltech.edu/FocMech/ci38586143.cifm1.html" TargetMode="External"/><Relationship Id="rId190" Type="http://schemas.openxmlformats.org/officeDocument/2006/relationships/hyperlink" Target="https://service.scedc.caltech.edu/FocMech/ci38457719.cifm1.html" TargetMode="External"/><Relationship Id="rId204" Type="http://schemas.openxmlformats.org/officeDocument/2006/relationships/hyperlink" Target="https://service.scedc.caltech.edu/FocMech/ci38457927.cifm1.html" TargetMode="External"/><Relationship Id="rId288" Type="http://schemas.openxmlformats.org/officeDocument/2006/relationships/hyperlink" Target="https://service.scedc.caltech.edu/FocMech/ci38461919.cifm1.html" TargetMode="External"/><Relationship Id="rId411" Type="http://schemas.openxmlformats.org/officeDocument/2006/relationships/hyperlink" Target="https://service.scedc.caltech.edu/FocMech/ci38467343.cifm1.html" TargetMode="External"/><Relationship Id="rId509" Type="http://schemas.openxmlformats.org/officeDocument/2006/relationships/hyperlink" Target="https://service.scedc.caltech.edu/FocMech/ci38473663.cifm1.html" TargetMode="External"/><Relationship Id="rId1041" Type="http://schemas.openxmlformats.org/officeDocument/2006/relationships/hyperlink" Target="https://service.scedc.caltech.edu/FocMech/ci38556839.cifm1.html" TargetMode="External"/><Relationship Id="rId1139" Type="http://schemas.openxmlformats.org/officeDocument/2006/relationships/hyperlink" Target="https://service.scedc.caltech.edu/FocMech/ci38574711.cifm1.html" TargetMode="External"/><Relationship Id="rId495" Type="http://schemas.openxmlformats.org/officeDocument/2006/relationships/hyperlink" Target="https://service.scedc.caltech.edu/FocMech/ci38472703.cifm1.html" TargetMode="External"/><Relationship Id="rId716" Type="http://schemas.openxmlformats.org/officeDocument/2006/relationships/hyperlink" Target="https://service.scedc.caltech.edu/FocMech/ci38491399.cifm1.html" TargetMode="External"/><Relationship Id="rId923" Type="http://schemas.openxmlformats.org/officeDocument/2006/relationships/hyperlink" Target="https://service.scedc.caltech.edu/FocMech/ci38532751.cifm1.html" TargetMode="External"/><Relationship Id="rId52" Type="http://schemas.openxmlformats.org/officeDocument/2006/relationships/hyperlink" Target="https://service.scedc.caltech.edu/FocMech/ci38444719.cifm1.html" TargetMode="External"/><Relationship Id="rId148" Type="http://schemas.openxmlformats.org/officeDocument/2006/relationships/hyperlink" Target="https://service.scedc.caltech.edu/FocMech/ci38455263.cifm1.html" TargetMode="External"/><Relationship Id="rId355" Type="http://schemas.openxmlformats.org/officeDocument/2006/relationships/hyperlink" Target="https://service.scedc.caltech.edu/FocMech/ci38465023.cifm1.html" TargetMode="External"/><Relationship Id="rId562" Type="http://schemas.openxmlformats.org/officeDocument/2006/relationships/hyperlink" Target="https://service.scedc.caltech.edu/FocMech/ci38477399.cifm1.html" TargetMode="External"/><Relationship Id="rId1192" Type="http://schemas.openxmlformats.org/officeDocument/2006/relationships/hyperlink" Target="https://service.scedc.caltech.edu/FocMech/ci38588999.cifm1.html" TargetMode="External"/><Relationship Id="rId215" Type="http://schemas.openxmlformats.org/officeDocument/2006/relationships/hyperlink" Target="https://service.scedc.caltech.edu/FocMech/ci38458079.cifm1.html" TargetMode="External"/><Relationship Id="rId422" Type="http://schemas.openxmlformats.org/officeDocument/2006/relationships/hyperlink" Target="https://service.scedc.caltech.edu/FocMech/ci38467639.cifm1.html" TargetMode="External"/><Relationship Id="rId867" Type="http://schemas.openxmlformats.org/officeDocument/2006/relationships/hyperlink" Target="https://service.scedc.caltech.edu/FocMech/ci38514855.cifm1.html" TargetMode="External"/><Relationship Id="rId1052" Type="http://schemas.openxmlformats.org/officeDocument/2006/relationships/hyperlink" Target="https://service.scedc.caltech.edu/FocMech/ci38558727.cifm1.html" TargetMode="External"/><Relationship Id="rId299" Type="http://schemas.openxmlformats.org/officeDocument/2006/relationships/hyperlink" Target="https://service.scedc.caltech.edu/FocMech/ci38462391.cifm1.html" TargetMode="External"/><Relationship Id="rId727" Type="http://schemas.openxmlformats.org/officeDocument/2006/relationships/hyperlink" Target="https://service.scedc.caltech.edu/FocMech/ci38492271.cifm1.html" TargetMode="External"/><Relationship Id="rId934" Type="http://schemas.openxmlformats.org/officeDocument/2006/relationships/hyperlink" Target="https://service.scedc.caltech.edu/FocMech/ci38534927.cifm1.html" TargetMode="External"/><Relationship Id="rId63" Type="http://schemas.openxmlformats.org/officeDocument/2006/relationships/hyperlink" Target="https://service.scedc.caltech.edu/FocMech/ci38445975.cifm1.html" TargetMode="External"/><Relationship Id="rId159" Type="http://schemas.openxmlformats.org/officeDocument/2006/relationships/hyperlink" Target="https://service.scedc.caltech.edu/FocMech/ci38455855.cifm1.html" TargetMode="External"/><Relationship Id="rId366" Type="http://schemas.openxmlformats.org/officeDocument/2006/relationships/hyperlink" Target="https://service.scedc.caltech.edu/FocMech/ci38465311.cifm1.html" TargetMode="External"/><Relationship Id="rId573" Type="http://schemas.openxmlformats.org/officeDocument/2006/relationships/hyperlink" Target="https://service.scedc.caltech.edu/FocMech/ci38478199.cifm1.html" TargetMode="External"/><Relationship Id="rId780" Type="http://schemas.openxmlformats.org/officeDocument/2006/relationships/hyperlink" Target="https://service.scedc.caltech.edu/FocMech/ci38500391.cifm1.html" TargetMode="External"/><Relationship Id="rId226" Type="http://schemas.openxmlformats.org/officeDocument/2006/relationships/hyperlink" Target="https://service.scedc.caltech.edu/FocMech/ci38458199.cifm1.html" TargetMode="External"/><Relationship Id="rId433" Type="http://schemas.openxmlformats.org/officeDocument/2006/relationships/hyperlink" Target="https://service.scedc.caltech.edu/FocMech/ci38468143.cifm1.html" TargetMode="External"/><Relationship Id="rId878" Type="http://schemas.openxmlformats.org/officeDocument/2006/relationships/hyperlink" Target="https://service.scedc.caltech.edu/FocMech/ci38521207.cifm1.html" TargetMode="External"/><Relationship Id="rId1063" Type="http://schemas.openxmlformats.org/officeDocument/2006/relationships/hyperlink" Target="https://service.scedc.caltech.edu/FocMech/ci38560447.cifm1.html" TargetMode="External"/><Relationship Id="rId640" Type="http://schemas.openxmlformats.org/officeDocument/2006/relationships/hyperlink" Target="https://service.scedc.caltech.edu/FocMech/ci38484807.cifm1.html" TargetMode="External"/><Relationship Id="rId738" Type="http://schemas.openxmlformats.org/officeDocument/2006/relationships/hyperlink" Target="https://service.scedc.caltech.edu/FocMech/ci38493335.cifm1.html" TargetMode="External"/><Relationship Id="rId945" Type="http://schemas.openxmlformats.org/officeDocument/2006/relationships/hyperlink" Target="https://service.scedc.caltech.edu/FocMech/ci38536831.cifm1.html" TargetMode="External"/><Relationship Id="rId74" Type="http://schemas.openxmlformats.org/officeDocument/2006/relationships/hyperlink" Target="https://service.scedc.caltech.edu/FocMech/ci38447191.cifm1.html" TargetMode="External"/><Relationship Id="rId377" Type="http://schemas.openxmlformats.org/officeDocument/2006/relationships/hyperlink" Target="https://service.scedc.caltech.edu/FocMech/ci38465935.cifm1.html" TargetMode="External"/><Relationship Id="rId500" Type="http://schemas.openxmlformats.org/officeDocument/2006/relationships/hyperlink" Target="https://service.scedc.caltech.edu/FocMech/ci38472959.cifm1.html" TargetMode="External"/><Relationship Id="rId584" Type="http://schemas.openxmlformats.org/officeDocument/2006/relationships/hyperlink" Target="https://service.scedc.caltech.edu/FocMech/ci38479031.cifm1.html" TargetMode="External"/><Relationship Id="rId805" Type="http://schemas.openxmlformats.org/officeDocument/2006/relationships/hyperlink" Target="https://service.scedc.caltech.edu/FocMech/ci38504047.cifm1.html" TargetMode="External"/><Relationship Id="rId1130" Type="http://schemas.openxmlformats.org/officeDocument/2006/relationships/hyperlink" Target="https://service.scedc.caltech.edu/FocMech/ci38571671.cifm1.html" TargetMode="External"/><Relationship Id="rId5" Type="http://schemas.openxmlformats.org/officeDocument/2006/relationships/hyperlink" Target="https://service.scedc.caltech.edu/FocMech/ci38443271.cifm1.html" TargetMode="External"/><Relationship Id="rId237" Type="http://schemas.openxmlformats.org/officeDocument/2006/relationships/hyperlink" Target="https://service.scedc.caltech.edu/FocMech/ci38458439.cifm1.html" TargetMode="External"/><Relationship Id="rId791" Type="http://schemas.openxmlformats.org/officeDocument/2006/relationships/hyperlink" Target="https://service.scedc.caltech.edu/FocMech/ci38501871.cifm1.html" TargetMode="External"/><Relationship Id="rId889" Type="http://schemas.openxmlformats.org/officeDocument/2006/relationships/hyperlink" Target="https://service.scedc.caltech.edu/FocMech/ci38523151.cifm1.html" TargetMode="External"/><Relationship Id="rId1074" Type="http://schemas.openxmlformats.org/officeDocument/2006/relationships/hyperlink" Target="https://service.scedc.caltech.edu/FocMech/ci38562719.cifm1.html" TargetMode="External"/><Relationship Id="rId444" Type="http://schemas.openxmlformats.org/officeDocument/2006/relationships/hyperlink" Target="https://service.scedc.caltech.edu/FocMech/ci38468927.cifm1.html" TargetMode="External"/><Relationship Id="rId651" Type="http://schemas.openxmlformats.org/officeDocument/2006/relationships/hyperlink" Target="https://service.scedc.caltech.edu/FocMech/ci38486135.cifm1.html" TargetMode="External"/><Relationship Id="rId749" Type="http://schemas.openxmlformats.org/officeDocument/2006/relationships/hyperlink" Target="https://service.scedc.caltech.edu/FocMech/ci38496031.cifm1.html" TargetMode="External"/><Relationship Id="rId290" Type="http://schemas.openxmlformats.org/officeDocument/2006/relationships/hyperlink" Target="https://service.scedc.caltech.edu/FocMech/ci38461975.cifm1.html" TargetMode="External"/><Relationship Id="rId304" Type="http://schemas.openxmlformats.org/officeDocument/2006/relationships/hyperlink" Target="https://service.scedc.caltech.edu/FocMech/ci38462615.cifm1.html" TargetMode="External"/><Relationship Id="rId388" Type="http://schemas.openxmlformats.org/officeDocument/2006/relationships/hyperlink" Target="https://service.scedc.caltech.edu/FocMech/ci38466239.cifm1.html" TargetMode="External"/><Relationship Id="rId511" Type="http://schemas.openxmlformats.org/officeDocument/2006/relationships/hyperlink" Target="https://service.scedc.caltech.edu/FocMech/ci38474007.cifm1.html" TargetMode="External"/><Relationship Id="rId609" Type="http://schemas.openxmlformats.org/officeDocument/2006/relationships/hyperlink" Target="https://service.scedc.caltech.edu/FocMech/ci38481575.cifm1.html" TargetMode="External"/><Relationship Id="rId956" Type="http://schemas.openxmlformats.org/officeDocument/2006/relationships/hyperlink" Target="https://service.scedc.caltech.edu/FocMech/ci38539031.cifm1.html" TargetMode="External"/><Relationship Id="rId1141" Type="http://schemas.openxmlformats.org/officeDocument/2006/relationships/hyperlink" Target="https://service.scedc.caltech.edu/FocMech/ci38574823.cifm1.html" TargetMode="External"/><Relationship Id="rId85" Type="http://schemas.openxmlformats.org/officeDocument/2006/relationships/hyperlink" Target="https://service.scedc.caltech.edu/FocMech/ci38449191.cifm1.html" TargetMode="External"/><Relationship Id="rId150" Type="http://schemas.openxmlformats.org/officeDocument/2006/relationships/hyperlink" Target="https://service.scedc.caltech.edu/FocMech/ci38455375.cifm1.html" TargetMode="External"/><Relationship Id="rId595" Type="http://schemas.openxmlformats.org/officeDocument/2006/relationships/hyperlink" Target="https://service.scedc.caltech.edu/FocMech/ci38480367.cifm1.html" TargetMode="External"/><Relationship Id="rId816" Type="http://schemas.openxmlformats.org/officeDocument/2006/relationships/hyperlink" Target="https://service.scedc.caltech.edu/FocMech/ci38505351.cifm1.html" TargetMode="External"/><Relationship Id="rId1001" Type="http://schemas.openxmlformats.org/officeDocument/2006/relationships/hyperlink" Target="https://service.scedc.caltech.edu/FocMech/ci38549135.cifm1.html" TargetMode="External"/><Relationship Id="rId248" Type="http://schemas.openxmlformats.org/officeDocument/2006/relationships/hyperlink" Target="https://service.scedc.caltech.edu/FocMech/ci38458655.cifm1.html" TargetMode="External"/><Relationship Id="rId455" Type="http://schemas.openxmlformats.org/officeDocument/2006/relationships/hyperlink" Target="https://service.scedc.caltech.edu/FocMech/ci38469671.cifm1.html" TargetMode="External"/><Relationship Id="rId662" Type="http://schemas.openxmlformats.org/officeDocument/2006/relationships/hyperlink" Target="https://service.scedc.caltech.edu/FocMech/ci38487175.cifm1.html" TargetMode="External"/><Relationship Id="rId1085" Type="http://schemas.openxmlformats.org/officeDocument/2006/relationships/hyperlink" Target="https://service.scedc.caltech.edu/FocMech/ci38563935.cifm1.html" TargetMode="External"/><Relationship Id="rId12" Type="http://schemas.openxmlformats.org/officeDocument/2006/relationships/hyperlink" Target="https://service.scedc.caltech.edu/FocMech/ci37422005.cifm1.html" TargetMode="External"/><Relationship Id="rId108" Type="http://schemas.openxmlformats.org/officeDocument/2006/relationships/hyperlink" Target="https://service.scedc.caltech.edu/FocMech/ci38452607.cifm1.html" TargetMode="External"/><Relationship Id="rId315" Type="http://schemas.openxmlformats.org/officeDocument/2006/relationships/hyperlink" Target="https://service.scedc.caltech.edu/FocMech/ci38463311.cifm1.html" TargetMode="External"/><Relationship Id="rId522" Type="http://schemas.openxmlformats.org/officeDocument/2006/relationships/hyperlink" Target="https://service.scedc.caltech.edu/FocMech/ci38474959.cifm1.html" TargetMode="External"/><Relationship Id="rId967" Type="http://schemas.openxmlformats.org/officeDocument/2006/relationships/hyperlink" Target="https://service.scedc.caltech.edu/FocMech/ci38541351.cifm1.html" TargetMode="External"/><Relationship Id="rId1152" Type="http://schemas.openxmlformats.org/officeDocument/2006/relationships/hyperlink" Target="https://service.scedc.caltech.edu/FocMech/ci38578399.cifm1.html" TargetMode="External"/><Relationship Id="rId96" Type="http://schemas.openxmlformats.org/officeDocument/2006/relationships/hyperlink" Target="https://service.scedc.caltech.edu/FocMech/ci38450663.cifm1.html" TargetMode="External"/><Relationship Id="rId161" Type="http://schemas.openxmlformats.org/officeDocument/2006/relationships/hyperlink" Target="https://service.scedc.caltech.edu/FocMech/ci38455919.cifm1.html" TargetMode="External"/><Relationship Id="rId399" Type="http://schemas.openxmlformats.org/officeDocument/2006/relationships/hyperlink" Target="https://service.scedc.caltech.edu/FocMech/ci38466799.cifm1.html" TargetMode="External"/><Relationship Id="rId827" Type="http://schemas.openxmlformats.org/officeDocument/2006/relationships/hyperlink" Target="https://service.scedc.caltech.edu/FocMech/ci38507167.cifm1.html" TargetMode="External"/><Relationship Id="rId1012" Type="http://schemas.openxmlformats.org/officeDocument/2006/relationships/hyperlink" Target="https://service.scedc.caltech.edu/FocMech/ci38551167.cifm1.html" TargetMode="External"/><Relationship Id="rId259" Type="http://schemas.openxmlformats.org/officeDocument/2006/relationships/hyperlink" Target="https://service.scedc.caltech.edu/FocMech/ci38460527.cifm1.html" TargetMode="External"/><Relationship Id="rId466" Type="http://schemas.openxmlformats.org/officeDocument/2006/relationships/hyperlink" Target="https://service.scedc.caltech.edu/FocMech/ci38470103.cifm1.html" TargetMode="External"/><Relationship Id="rId673" Type="http://schemas.openxmlformats.org/officeDocument/2006/relationships/hyperlink" Target="https://service.scedc.caltech.edu/FocMech/ci38488175.cifm1.html" TargetMode="External"/><Relationship Id="rId880" Type="http://schemas.openxmlformats.org/officeDocument/2006/relationships/hyperlink" Target="https://service.scedc.caltech.edu/FocMech/ci38521351.cifm1.html" TargetMode="External"/><Relationship Id="rId1096" Type="http://schemas.openxmlformats.org/officeDocument/2006/relationships/hyperlink" Target="https://service.scedc.caltech.edu/FocMech/ci38565015.cifm1.html" TargetMode="External"/><Relationship Id="rId23" Type="http://schemas.openxmlformats.org/officeDocument/2006/relationships/hyperlink" Target="https://service.scedc.caltech.edu/FocMech/ci38443487.cifm1.html" TargetMode="External"/><Relationship Id="rId119" Type="http://schemas.openxmlformats.org/officeDocument/2006/relationships/hyperlink" Target="https://service.scedc.caltech.edu/FocMech/ci38453479.cifm1.html" TargetMode="External"/><Relationship Id="rId326" Type="http://schemas.openxmlformats.org/officeDocument/2006/relationships/hyperlink" Target="https://service.scedc.caltech.edu/FocMech/ci38463703.cifm1.html" TargetMode="External"/><Relationship Id="rId533" Type="http://schemas.openxmlformats.org/officeDocument/2006/relationships/hyperlink" Target="https://service.scedc.caltech.edu/FocMech/ci38475463.cifm1.html" TargetMode="External"/><Relationship Id="rId978" Type="http://schemas.openxmlformats.org/officeDocument/2006/relationships/hyperlink" Target="https://service.scedc.caltech.edu/FocMech/ci38543863.cifm1.html" TargetMode="External"/><Relationship Id="rId1163" Type="http://schemas.openxmlformats.org/officeDocument/2006/relationships/hyperlink" Target="https://service.scedc.caltech.edu/FocMech/ci38582479.cifm1.html" TargetMode="External"/><Relationship Id="rId740" Type="http://schemas.openxmlformats.org/officeDocument/2006/relationships/hyperlink" Target="https://service.scedc.caltech.edu/FocMech/ci38493743.cifm1.html" TargetMode="External"/><Relationship Id="rId838" Type="http://schemas.openxmlformats.org/officeDocument/2006/relationships/hyperlink" Target="https://service.scedc.caltech.edu/FocMech/ci38509063.cifm1.html" TargetMode="External"/><Relationship Id="rId1023" Type="http://schemas.openxmlformats.org/officeDocument/2006/relationships/hyperlink" Target="https://service.scedc.caltech.edu/FocMech/ci38553015.cifm1.html" TargetMode="External"/><Relationship Id="rId172" Type="http://schemas.openxmlformats.org/officeDocument/2006/relationships/hyperlink" Target="https://service.scedc.caltech.edu/FocMech/ci38456407.cifm1.html" TargetMode="External"/><Relationship Id="rId477" Type="http://schemas.openxmlformats.org/officeDocument/2006/relationships/hyperlink" Target="https://service.scedc.caltech.edu/FocMech/ci38470783.cifm1.html" TargetMode="External"/><Relationship Id="rId600" Type="http://schemas.openxmlformats.org/officeDocument/2006/relationships/hyperlink" Target="https://service.scedc.caltech.edu/FocMech/ci38480855.cifm1.html" TargetMode="External"/><Relationship Id="rId684" Type="http://schemas.openxmlformats.org/officeDocument/2006/relationships/hyperlink" Target="https://service.scedc.caltech.edu/FocMech/ci38489223.cifm1.html" TargetMode="External"/><Relationship Id="rId337" Type="http://schemas.openxmlformats.org/officeDocument/2006/relationships/hyperlink" Target="https://service.scedc.caltech.edu/FocMech/ci38464039.cifm1.html" TargetMode="External"/><Relationship Id="rId891" Type="http://schemas.openxmlformats.org/officeDocument/2006/relationships/hyperlink" Target="https://service.scedc.caltech.edu/FocMech/ci38523607.cifm1.html" TargetMode="External"/><Relationship Id="rId905" Type="http://schemas.openxmlformats.org/officeDocument/2006/relationships/hyperlink" Target="https://service.scedc.caltech.edu/FocMech/ci38527199.cifm1.html" TargetMode="External"/><Relationship Id="rId989" Type="http://schemas.openxmlformats.org/officeDocument/2006/relationships/hyperlink" Target="https://service.scedc.caltech.edu/FocMech/ci38545087.cifm1.html" TargetMode="External"/><Relationship Id="rId34" Type="http://schemas.openxmlformats.org/officeDocument/2006/relationships/hyperlink" Target="https://service.scedc.caltech.edu/FocMech/ci38443703.cifm1.html" TargetMode="External"/><Relationship Id="rId544" Type="http://schemas.openxmlformats.org/officeDocument/2006/relationships/hyperlink" Target="https://service.scedc.caltech.edu/FocMech/ci38476151.cifm1.html" TargetMode="External"/><Relationship Id="rId751" Type="http://schemas.openxmlformats.org/officeDocument/2006/relationships/hyperlink" Target="https://service.scedc.caltech.edu/FocMech/ci38496303.cifm1.html" TargetMode="External"/><Relationship Id="rId849" Type="http://schemas.openxmlformats.org/officeDocument/2006/relationships/hyperlink" Target="https://service.scedc.caltech.edu/FocMech/ci38511279.cifm1.html" TargetMode="External"/><Relationship Id="rId1174" Type="http://schemas.openxmlformats.org/officeDocument/2006/relationships/hyperlink" Target="https://service.scedc.caltech.edu/FocMech/ci38584607.cifm1.html" TargetMode="External"/><Relationship Id="rId183" Type="http://schemas.openxmlformats.org/officeDocument/2006/relationships/hyperlink" Target="https://service.scedc.caltech.edu/FocMech/ci38457615.cifm1.html" TargetMode="External"/><Relationship Id="rId390" Type="http://schemas.openxmlformats.org/officeDocument/2006/relationships/hyperlink" Target="https://service.scedc.caltech.edu/FocMech/ci38466311.cifm1.html" TargetMode="External"/><Relationship Id="rId404" Type="http://schemas.openxmlformats.org/officeDocument/2006/relationships/hyperlink" Target="https://service.scedc.caltech.edu/FocMech/ci38467039.cifm1.html" TargetMode="External"/><Relationship Id="rId611" Type="http://schemas.openxmlformats.org/officeDocument/2006/relationships/hyperlink" Target="https://service.scedc.caltech.edu/FocMech/ci38482047.cifm1.html" TargetMode="External"/><Relationship Id="rId1034" Type="http://schemas.openxmlformats.org/officeDocument/2006/relationships/hyperlink" Target="https://service.scedc.caltech.edu/FocMech/ci38554951.cifm1.html" TargetMode="External"/><Relationship Id="rId250" Type="http://schemas.openxmlformats.org/officeDocument/2006/relationships/hyperlink" Target="https://service.scedc.caltech.edu/FocMech/ci38458999.cifm1.html" TargetMode="External"/><Relationship Id="rId488" Type="http://schemas.openxmlformats.org/officeDocument/2006/relationships/hyperlink" Target="https://service.scedc.caltech.edu/FocMech/ci38472391.cifm1.html" TargetMode="External"/><Relationship Id="rId695" Type="http://schemas.openxmlformats.org/officeDocument/2006/relationships/hyperlink" Target="https://service.scedc.caltech.edu/FocMech/ci38489767.cifm1.html" TargetMode="External"/><Relationship Id="rId709" Type="http://schemas.openxmlformats.org/officeDocument/2006/relationships/hyperlink" Target="https://service.scedc.caltech.edu/FocMech/ci38490727.cifm1.html" TargetMode="External"/><Relationship Id="rId916" Type="http://schemas.openxmlformats.org/officeDocument/2006/relationships/hyperlink" Target="https://service.scedc.caltech.edu/FocMech/ci38530383.cifm1.html" TargetMode="External"/><Relationship Id="rId1101" Type="http://schemas.openxmlformats.org/officeDocument/2006/relationships/hyperlink" Target="https://service.scedc.caltech.edu/FocMech/ci38566311.cifm1.html" TargetMode="External"/><Relationship Id="rId45" Type="http://schemas.openxmlformats.org/officeDocument/2006/relationships/hyperlink" Target="https://service.scedc.caltech.edu/FocMech/ci38444159.cifm1.html" TargetMode="External"/><Relationship Id="rId110" Type="http://schemas.openxmlformats.org/officeDocument/2006/relationships/hyperlink" Target="https://service.scedc.caltech.edu/FocMech/ci38452847.cifm1.html" TargetMode="External"/><Relationship Id="rId348" Type="http://schemas.openxmlformats.org/officeDocument/2006/relationships/hyperlink" Target="https://service.scedc.caltech.edu/FocMech/ci38464631.cifm1.html" TargetMode="External"/><Relationship Id="rId555" Type="http://schemas.openxmlformats.org/officeDocument/2006/relationships/hyperlink" Target="https://service.scedc.caltech.edu/FocMech/ci38476975.cifm1.html" TargetMode="External"/><Relationship Id="rId762" Type="http://schemas.openxmlformats.org/officeDocument/2006/relationships/hyperlink" Target="https://service.scedc.caltech.edu/FocMech/ci38497695.cifm1.html" TargetMode="External"/><Relationship Id="rId1185" Type="http://schemas.openxmlformats.org/officeDocument/2006/relationships/hyperlink" Target="https://service.scedc.caltech.edu/FocMech/ci38587279.cifm1.html" TargetMode="External"/><Relationship Id="rId194" Type="http://schemas.openxmlformats.org/officeDocument/2006/relationships/hyperlink" Target="https://service.scedc.caltech.edu/FocMech/ci38457775.cifm1.html" TargetMode="External"/><Relationship Id="rId208" Type="http://schemas.openxmlformats.org/officeDocument/2006/relationships/hyperlink" Target="https://service.scedc.caltech.edu/FocMech/ci38457999.cifm1.html" TargetMode="External"/><Relationship Id="rId415" Type="http://schemas.openxmlformats.org/officeDocument/2006/relationships/hyperlink" Target="https://service.scedc.caltech.edu/FocMech/ci38467415.cifm1.html" TargetMode="External"/><Relationship Id="rId622" Type="http://schemas.openxmlformats.org/officeDocument/2006/relationships/hyperlink" Target="https://service.scedc.caltech.edu/FocMech/ci38482911.cifm1.html" TargetMode="External"/><Relationship Id="rId1045" Type="http://schemas.openxmlformats.org/officeDocument/2006/relationships/hyperlink" Target="https://service.scedc.caltech.edu/FocMech/ci38557567.cifm1.html" TargetMode="External"/><Relationship Id="rId261" Type="http://schemas.openxmlformats.org/officeDocument/2006/relationships/hyperlink" Target="https://service.scedc.caltech.edu/FocMech/ci38460615.cifm1.html" TargetMode="External"/><Relationship Id="rId499" Type="http://schemas.openxmlformats.org/officeDocument/2006/relationships/hyperlink" Target="https://service.scedc.caltech.edu/FocMech/ci38472871.cifm1.html" TargetMode="External"/><Relationship Id="rId927" Type="http://schemas.openxmlformats.org/officeDocument/2006/relationships/hyperlink" Target="https://service.scedc.caltech.edu/FocMech/ci38533559.cifm1.html" TargetMode="External"/><Relationship Id="rId1112" Type="http://schemas.openxmlformats.org/officeDocument/2006/relationships/hyperlink" Target="https://service.scedc.caltech.edu/FocMech/ci38568103.cifm1.html" TargetMode="External"/><Relationship Id="rId56" Type="http://schemas.openxmlformats.org/officeDocument/2006/relationships/hyperlink" Target="https://service.scedc.caltech.edu/FocMech/ci38445015.cifm1.html" TargetMode="External"/><Relationship Id="rId359" Type="http://schemas.openxmlformats.org/officeDocument/2006/relationships/hyperlink" Target="https://service.scedc.caltech.edu/FocMech/ci38465135.cifm1.html" TargetMode="External"/><Relationship Id="rId566" Type="http://schemas.openxmlformats.org/officeDocument/2006/relationships/hyperlink" Target="https://service.scedc.caltech.edu/FocMech/ci38477743.cifm1.html" TargetMode="External"/><Relationship Id="rId773" Type="http://schemas.openxmlformats.org/officeDocument/2006/relationships/hyperlink" Target="https://service.scedc.caltech.edu/FocMech/ci38499207.cifm1.html" TargetMode="External"/><Relationship Id="rId1196" Type="http://schemas.openxmlformats.org/officeDocument/2006/relationships/hyperlink" Target="https://service.scedc.caltech.edu/FocMech/ci38589327.cifm1.html" TargetMode="External"/><Relationship Id="rId121" Type="http://schemas.openxmlformats.org/officeDocument/2006/relationships/hyperlink" Target="https://service.scedc.caltech.edu/FocMech/ci38453575.cifm1.html" TargetMode="External"/><Relationship Id="rId219" Type="http://schemas.openxmlformats.org/officeDocument/2006/relationships/hyperlink" Target="https://service.scedc.caltech.edu/FocMech/ci38458119.cifm1.html" TargetMode="External"/><Relationship Id="rId426" Type="http://schemas.openxmlformats.org/officeDocument/2006/relationships/hyperlink" Target="https://service.scedc.caltech.edu/FocMech/ci38467783.cifm1.html" TargetMode="External"/><Relationship Id="rId633" Type="http://schemas.openxmlformats.org/officeDocument/2006/relationships/hyperlink" Target="https://service.scedc.caltech.edu/FocMech/ci38483607.cifm1.html" TargetMode="External"/><Relationship Id="rId980" Type="http://schemas.openxmlformats.org/officeDocument/2006/relationships/hyperlink" Target="https://service.scedc.caltech.edu/FocMech/ci38544055.cifm1.html" TargetMode="External"/><Relationship Id="rId1056" Type="http://schemas.openxmlformats.org/officeDocument/2006/relationships/hyperlink" Target="https://service.scedc.caltech.edu/FocMech/ci38558935.cifm1.html" TargetMode="External"/><Relationship Id="rId840" Type="http://schemas.openxmlformats.org/officeDocument/2006/relationships/hyperlink" Target="https://service.scedc.caltech.edu/FocMech/ci38509263.cifm1.html" TargetMode="External"/><Relationship Id="rId938" Type="http://schemas.openxmlformats.org/officeDocument/2006/relationships/hyperlink" Target="https://service.scedc.caltech.edu/FocMech/ci38535535.cifm1.html" TargetMode="External"/><Relationship Id="rId67" Type="http://schemas.openxmlformats.org/officeDocument/2006/relationships/hyperlink" Target="https://service.scedc.caltech.edu/FocMech/ci38446343.cifm1.html" TargetMode="External"/><Relationship Id="rId272" Type="http://schemas.openxmlformats.org/officeDocument/2006/relationships/hyperlink" Target="https://service.scedc.caltech.edu/FocMech/ci38460983.cifm1.html" TargetMode="External"/><Relationship Id="rId577" Type="http://schemas.openxmlformats.org/officeDocument/2006/relationships/hyperlink" Target="https://service.scedc.caltech.edu/FocMech/ci38478783.cifm1.html" TargetMode="External"/><Relationship Id="rId700" Type="http://schemas.openxmlformats.org/officeDocument/2006/relationships/hyperlink" Target="https://service.scedc.caltech.edu/FocMech/ci38490007.cifm1.html" TargetMode="External"/><Relationship Id="rId1123" Type="http://schemas.openxmlformats.org/officeDocument/2006/relationships/hyperlink" Target="https://service.scedc.caltech.edu/FocMech/ci38570255.cifm1.html" TargetMode="External"/><Relationship Id="rId132" Type="http://schemas.openxmlformats.org/officeDocument/2006/relationships/hyperlink" Target="https://service.scedc.caltech.edu/FocMech/ci38454191.cifm1.html" TargetMode="External"/><Relationship Id="rId784" Type="http://schemas.openxmlformats.org/officeDocument/2006/relationships/hyperlink" Target="https://service.scedc.caltech.edu/FocMech/ci38501071.cifm1.html" TargetMode="External"/><Relationship Id="rId991" Type="http://schemas.openxmlformats.org/officeDocument/2006/relationships/hyperlink" Target="https://service.scedc.caltech.edu/FocMech/ci38545687.cifm1.html" TargetMode="External"/><Relationship Id="rId1067" Type="http://schemas.openxmlformats.org/officeDocument/2006/relationships/hyperlink" Target="https://service.scedc.caltech.edu/FocMech/ci38561423.cifm1.html" TargetMode="External"/><Relationship Id="rId437" Type="http://schemas.openxmlformats.org/officeDocument/2006/relationships/hyperlink" Target="https://service.scedc.caltech.edu/FocMech/ci38468399.cifm1.html" TargetMode="External"/><Relationship Id="rId644" Type="http://schemas.openxmlformats.org/officeDocument/2006/relationships/hyperlink" Target="https://service.scedc.caltech.edu/FocMech/ci38485391.cifm1.html" TargetMode="External"/><Relationship Id="rId851" Type="http://schemas.openxmlformats.org/officeDocument/2006/relationships/hyperlink" Target="https://service.scedc.caltech.edu/FocMech/ci38511359.cifm1.html" TargetMode="External"/><Relationship Id="rId283" Type="http://schemas.openxmlformats.org/officeDocument/2006/relationships/hyperlink" Target="https://service.scedc.caltech.edu/FocMech/ci38461671.cifm1.html" TargetMode="External"/><Relationship Id="rId490" Type="http://schemas.openxmlformats.org/officeDocument/2006/relationships/hyperlink" Target="https://service.scedc.caltech.edu/FocMech/ci38472543.cifm1.html" TargetMode="External"/><Relationship Id="rId504" Type="http://schemas.openxmlformats.org/officeDocument/2006/relationships/hyperlink" Target="https://service.scedc.caltech.edu/FocMech/ci38473335.cifm1.html" TargetMode="External"/><Relationship Id="rId711" Type="http://schemas.openxmlformats.org/officeDocument/2006/relationships/hyperlink" Target="https://service.scedc.caltech.edu/FocMech/ci38490783.cifm1.html" TargetMode="External"/><Relationship Id="rId949" Type="http://schemas.openxmlformats.org/officeDocument/2006/relationships/hyperlink" Target="https://service.scedc.caltech.edu/FocMech/ci38536983.cifm1.html" TargetMode="External"/><Relationship Id="rId1134" Type="http://schemas.openxmlformats.org/officeDocument/2006/relationships/hyperlink" Target="https://service.scedc.caltech.edu/FocMech/ci38573263.cifm1.html" TargetMode="External"/><Relationship Id="rId78" Type="http://schemas.openxmlformats.org/officeDocument/2006/relationships/hyperlink" Target="https://service.scedc.caltech.edu/FocMech/ci38447999.cifm1.html" TargetMode="External"/><Relationship Id="rId143" Type="http://schemas.openxmlformats.org/officeDocument/2006/relationships/hyperlink" Target="https://service.scedc.caltech.edu/FocMech/ci38455103.cifm1.html" TargetMode="External"/><Relationship Id="rId350" Type="http://schemas.openxmlformats.org/officeDocument/2006/relationships/hyperlink" Target="https://service.scedc.caltech.edu/FocMech/ci38464767.cifm1.html" TargetMode="External"/><Relationship Id="rId588" Type="http://schemas.openxmlformats.org/officeDocument/2006/relationships/hyperlink" Target="https://service.scedc.caltech.edu/FocMech/ci38479511.cifm1.html" TargetMode="External"/><Relationship Id="rId795" Type="http://schemas.openxmlformats.org/officeDocument/2006/relationships/hyperlink" Target="https://service.scedc.caltech.edu/FocMech/ci38502215.cifm1.html" TargetMode="External"/><Relationship Id="rId809" Type="http://schemas.openxmlformats.org/officeDocument/2006/relationships/hyperlink" Target="https://service.scedc.caltech.edu/FocMech/ci38504511.cifm1.html" TargetMode="External"/><Relationship Id="rId9" Type="http://schemas.openxmlformats.org/officeDocument/2006/relationships/hyperlink" Target="https://service.scedc.caltech.edu/FocMech/ci38443311.cifm1.html" TargetMode="External"/><Relationship Id="rId210" Type="http://schemas.openxmlformats.org/officeDocument/2006/relationships/hyperlink" Target="https://service.scedc.caltech.edu/FocMech/ci38458015.cifm1.html" TargetMode="External"/><Relationship Id="rId448" Type="http://schemas.openxmlformats.org/officeDocument/2006/relationships/hyperlink" Target="https://service.scedc.caltech.edu/FocMech/ci38469167.cifm1.html" TargetMode="External"/><Relationship Id="rId655" Type="http://schemas.openxmlformats.org/officeDocument/2006/relationships/hyperlink" Target="https://service.scedc.caltech.edu/FocMech/ci38486591.cifm1.html" TargetMode="External"/><Relationship Id="rId862" Type="http://schemas.openxmlformats.org/officeDocument/2006/relationships/hyperlink" Target="https://service.scedc.caltech.edu/FocMech/ci38513615.cifm1.html" TargetMode="External"/><Relationship Id="rId1078" Type="http://schemas.openxmlformats.org/officeDocument/2006/relationships/hyperlink" Target="https://service.scedc.caltech.edu/FocMech/ci38563263.cifm1.html" TargetMode="External"/><Relationship Id="rId294" Type="http://schemas.openxmlformats.org/officeDocument/2006/relationships/hyperlink" Target="https://service.scedc.caltech.edu/FocMech/ci38462151.cifm1.html" TargetMode="External"/><Relationship Id="rId308" Type="http://schemas.openxmlformats.org/officeDocument/2006/relationships/hyperlink" Target="https://service.scedc.caltech.edu/FocMech/ci38462895.cifm1.html" TargetMode="External"/><Relationship Id="rId515" Type="http://schemas.openxmlformats.org/officeDocument/2006/relationships/hyperlink" Target="https://service.scedc.caltech.edu/FocMech/ci38474327.cifm1.html" TargetMode="External"/><Relationship Id="rId722" Type="http://schemas.openxmlformats.org/officeDocument/2006/relationships/hyperlink" Target="https://service.scedc.caltech.edu/FocMech/ci38491863.cifm1.html" TargetMode="External"/><Relationship Id="rId1145" Type="http://schemas.openxmlformats.org/officeDocument/2006/relationships/hyperlink" Target="https://service.scedc.caltech.edu/FocMech/ci38575775.cifm1.html" TargetMode="External"/><Relationship Id="rId89" Type="http://schemas.openxmlformats.org/officeDocument/2006/relationships/hyperlink" Target="https://service.scedc.caltech.edu/FocMech/ci38449919.cifm1.html" TargetMode="External"/><Relationship Id="rId154" Type="http://schemas.openxmlformats.org/officeDocument/2006/relationships/hyperlink" Target="https://service.scedc.caltech.edu/FocMech/ci38455647.cifm1.html" TargetMode="External"/><Relationship Id="rId361" Type="http://schemas.openxmlformats.org/officeDocument/2006/relationships/hyperlink" Target="https://service.scedc.caltech.edu/FocMech/ci38465183.cifm1.html" TargetMode="External"/><Relationship Id="rId599" Type="http://schemas.openxmlformats.org/officeDocument/2006/relationships/hyperlink" Target="https://service.scedc.caltech.edu/FocMech/ci38480679.cifm1.html" TargetMode="External"/><Relationship Id="rId1005" Type="http://schemas.openxmlformats.org/officeDocument/2006/relationships/hyperlink" Target="https://service.scedc.caltech.edu/FocMech/ci38549935.cifm1.html" TargetMode="External"/><Relationship Id="rId459" Type="http://schemas.openxmlformats.org/officeDocument/2006/relationships/hyperlink" Target="https://service.scedc.caltech.edu/FocMech/ci38469831.cifm1.html" TargetMode="External"/><Relationship Id="rId666" Type="http://schemas.openxmlformats.org/officeDocument/2006/relationships/hyperlink" Target="https://service.scedc.caltech.edu/FocMech/ci38487615.cifm1.html" TargetMode="External"/><Relationship Id="rId873" Type="http://schemas.openxmlformats.org/officeDocument/2006/relationships/hyperlink" Target="https://service.scedc.caltech.edu/FocMech/ci38519031.cifm1.html" TargetMode="External"/><Relationship Id="rId1089" Type="http://schemas.openxmlformats.org/officeDocument/2006/relationships/hyperlink" Target="https://service.scedc.caltech.edu/FocMech/ci38564143.cifm1.html" TargetMode="External"/><Relationship Id="rId16" Type="http://schemas.openxmlformats.org/officeDocument/2006/relationships/hyperlink" Target="https://service.scedc.caltech.edu/FocMech/ci38443391.cifm1.html" TargetMode="External"/><Relationship Id="rId221" Type="http://schemas.openxmlformats.org/officeDocument/2006/relationships/hyperlink" Target="https://service.scedc.caltech.edu/FocMech/ci38458135.cifm1.html" TargetMode="External"/><Relationship Id="rId319" Type="http://schemas.openxmlformats.org/officeDocument/2006/relationships/hyperlink" Target="https://service.scedc.caltech.edu/FocMech/ci38463407.cifm1.html" TargetMode="External"/><Relationship Id="rId526" Type="http://schemas.openxmlformats.org/officeDocument/2006/relationships/hyperlink" Target="https://service.scedc.caltech.edu/FocMech/ci38475231.cifm1.html" TargetMode="External"/><Relationship Id="rId1156" Type="http://schemas.openxmlformats.org/officeDocument/2006/relationships/hyperlink" Target="https://service.scedc.caltech.edu/FocMech/ci38579975.cifm1.html" TargetMode="External"/><Relationship Id="rId733" Type="http://schemas.openxmlformats.org/officeDocument/2006/relationships/hyperlink" Target="https://service.scedc.caltech.edu/FocMech/ci38493031.cifm1.html" TargetMode="External"/><Relationship Id="rId940" Type="http://schemas.openxmlformats.org/officeDocument/2006/relationships/hyperlink" Target="https://service.scedc.caltech.edu/FocMech/ci38536119.cifm1.html" TargetMode="External"/><Relationship Id="rId1016" Type="http://schemas.openxmlformats.org/officeDocument/2006/relationships/hyperlink" Target="https://service.scedc.caltech.edu/FocMech/ci38551903.cifm1.html" TargetMode="External"/><Relationship Id="rId165" Type="http://schemas.openxmlformats.org/officeDocument/2006/relationships/hyperlink" Target="https://service.scedc.caltech.edu/FocMech/ci38456199.cifm1.html" TargetMode="External"/><Relationship Id="rId372" Type="http://schemas.openxmlformats.org/officeDocument/2006/relationships/hyperlink" Target="https://service.scedc.caltech.edu/FocMech/ci38465759.cifm1.html" TargetMode="External"/><Relationship Id="rId677" Type="http://schemas.openxmlformats.org/officeDocument/2006/relationships/hyperlink" Target="https://service.scedc.caltech.edu/FocMech/ci38488431.cifm1.html" TargetMode="External"/><Relationship Id="rId800" Type="http://schemas.openxmlformats.org/officeDocument/2006/relationships/hyperlink" Target="https://service.scedc.caltech.edu/FocMech/ci38503303.cifm1.html" TargetMode="External"/><Relationship Id="rId232" Type="http://schemas.openxmlformats.org/officeDocument/2006/relationships/hyperlink" Target="https://service.scedc.caltech.edu/FocMech/ci38458303.cifm1.html" TargetMode="External"/><Relationship Id="rId884" Type="http://schemas.openxmlformats.org/officeDocument/2006/relationships/hyperlink" Target="https://service.scedc.caltech.edu/FocMech/ci38522103.cifm1.html" TargetMode="External"/><Relationship Id="rId27" Type="http://schemas.openxmlformats.org/officeDocument/2006/relationships/hyperlink" Target="https://service.scedc.caltech.edu/FocMech/ci38443543.cifm1.html" TargetMode="External"/><Relationship Id="rId537" Type="http://schemas.openxmlformats.org/officeDocument/2006/relationships/hyperlink" Target="https://service.scedc.caltech.edu/FocMech/ci38475599.cifm1.html" TargetMode="External"/><Relationship Id="rId744" Type="http://schemas.openxmlformats.org/officeDocument/2006/relationships/hyperlink" Target="https://service.scedc.caltech.edu/FocMech/ci38494903.cifm1.html" TargetMode="External"/><Relationship Id="rId951" Type="http://schemas.openxmlformats.org/officeDocument/2006/relationships/hyperlink" Target="https://service.scedc.caltech.edu/FocMech/ci38537591.cifm1.html" TargetMode="External"/><Relationship Id="rId1167" Type="http://schemas.openxmlformats.org/officeDocument/2006/relationships/hyperlink" Target="https://service.scedc.caltech.edu/FocMech/ci38583159.cifm1.html" TargetMode="External"/><Relationship Id="rId80" Type="http://schemas.openxmlformats.org/officeDocument/2006/relationships/hyperlink" Target="https://service.scedc.caltech.edu/FocMech/ci38448295.cifm1.html" TargetMode="External"/><Relationship Id="rId176" Type="http://schemas.openxmlformats.org/officeDocument/2006/relationships/hyperlink" Target="https://service.scedc.caltech.edu/FocMech/ci38457143.cifm1.html" TargetMode="External"/><Relationship Id="rId383" Type="http://schemas.openxmlformats.org/officeDocument/2006/relationships/hyperlink" Target="https://service.scedc.caltech.edu/FocMech/ci38466079.cifm1.html" TargetMode="External"/><Relationship Id="rId590" Type="http://schemas.openxmlformats.org/officeDocument/2006/relationships/hyperlink" Target="https://service.scedc.caltech.edu/FocMech/ci38479855.cifm1.html" TargetMode="External"/><Relationship Id="rId604" Type="http://schemas.openxmlformats.org/officeDocument/2006/relationships/hyperlink" Target="https://service.scedc.caltech.edu/FocMech/ci38481175.cifm1.html" TargetMode="External"/><Relationship Id="rId811" Type="http://schemas.openxmlformats.org/officeDocument/2006/relationships/hyperlink" Target="https://service.scedc.caltech.edu/FocMech/ci38504687.cifm1.html" TargetMode="External"/><Relationship Id="rId1027" Type="http://schemas.openxmlformats.org/officeDocument/2006/relationships/hyperlink" Target="https://service.scedc.caltech.edu/FocMech/ci38553255.cifm1.html" TargetMode="External"/><Relationship Id="rId243" Type="http://schemas.openxmlformats.org/officeDocument/2006/relationships/hyperlink" Target="https://service.scedc.caltech.edu/FocMech/ci38458511.cifm1.html" TargetMode="External"/><Relationship Id="rId450" Type="http://schemas.openxmlformats.org/officeDocument/2006/relationships/hyperlink" Target="https://service.scedc.caltech.edu/FocMech/ci38469359.cifm1.html" TargetMode="External"/><Relationship Id="rId688" Type="http://schemas.openxmlformats.org/officeDocument/2006/relationships/hyperlink" Target="https://service.scedc.caltech.edu/FocMech/ci38489447.cifm1.html" TargetMode="External"/><Relationship Id="rId895" Type="http://schemas.openxmlformats.org/officeDocument/2006/relationships/hyperlink" Target="https://service.scedc.caltech.edu/FocMech/ci38524143.cifm1.html" TargetMode="External"/><Relationship Id="rId909" Type="http://schemas.openxmlformats.org/officeDocument/2006/relationships/hyperlink" Target="https://service.scedc.caltech.edu/FocMech/ci38527831.cifm1.html" TargetMode="External"/><Relationship Id="rId1080" Type="http://schemas.openxmlformats.org/officeDocument/2006/relationships/hyperlink" Target="https://service.scedc.caltech.edu/FocMech/ci38563799.cifm1.html" TargetMode="External"/><Relationship Id="rId38" Type="http://schemas.openxmlformats.org/officeDocument/2006/relationships/hyperlink" Target="https://service.scedc.caltech.edu/FocMech/ci38443823.cifm1.html" TargetMode="External"/><Relationship Id="rId103" Type="http://schemas.openxmlformats.org/officeDocument/2006/relationships/hyperlink" Target="https://service.scedc.caltech.edu/FocMech/ci38451847.cifm1.html" TargetMode="External"/><Relationship Id="rId310" Type="http://schemas.openxmlformats.org/officeDocument/2006/relationships/hyperlink" Target="https://service.scedc.caltech.edu/FocMech/ci38462935.cifm1.html" TargetMode="External"/><Relationship Id="rId548" Type="http://schemas.openxmlformats.org/officeDocument/2006/relationships/hyperlink" Target="https://service.scedc.caltech.edu/FocMech/ci38476207.cifm1.html" TargetMode="External"/><Relationship Id="rId755" Type="http://schemas.openxmlformats.org/officeDocument/2006/relationships/hyperlink" Target="https://service.scedc.caltech.edu/FocMech/ci38497063.cifm1.html" TargetMode="External"/><Relationship Id="rId962" Type="http://schemas.openxmlformats.org/officeDocument/2006/relationships/hyperlink" Target="https://service.scedc.caltech.edu/FocMech/ci38540319.cifm1.html" TargetMode="External"/><Relationship Id="rId1178" Type="http://schemas.openxmlformats.org/officeDocument/2006/relationships/hyperlink" Target="https://service.scedc.caltech.edu/FocMech/ci38585583.cifm1.html" TargetMode="External"/><Relationship Id="rId91" Type="http://schemas.openxmlformats.org/officeDocument/2006/relationships/hyperlink" Target="https://service.scedc.caltech.edu/FocMech/ci38450223.cifm1.html" TargetMode="External"/><Relationship Id="rId187" Type="http://schemas.openxmlformats.org/officeDocument/2006/relationships/hyperlink" Target="https://service.scedc.caltech.edu/FocMech/ci38457687.cifm1.html" TargetMode="External"/><Relationship Id="rId394" Type="http://schemas.openxmlformats.org/officeDocument/2006/relationships/hyperlink" Target="https://service.scedc.caltech.edu/FocMech/ci38466687.cifm1.html" TargetMode="External"/><Relationship Id="rId408" Type="http://schemas.openxmlformats.org/officeDocument/2006/relationships/hyperlink" Target="https://service.scedc.caltech.edu/FocMech/ci38467127.cifm1.html" TargetMode="External"/><Relationship Id="rId615" Type="http://schemas.openxmlformats.org/officeDocument/2006/relationships/hyperlink" Target="https://service.scedc.caltech.edu/FocMech/ci38482375.cifm1.html" TargetMode="External"/><Relationship Id="rId822" Type="http://schemas.openxmlformats.org/officeDocument/2006/relationships/hyperlink" Target="https://service.scedc.caltech.edu/FocMech/ci38506479.cifm1.html" TargetMode="External"/><Relationship Id="rId1038" Type="http://schemas.openxmlformats.org/officeDocument/2006/relationships/hyperlink" Target="https://service.scedc.caltech.edu/FocMech/ci38556119.cifm1.html" TargetMode="External"/><Relationship Id="rId254" Type="http://schemas.openxmlformats.org/officeDocument/2006/relationships/hyperlink" Target="https://service.scedc.caltech.edu/FocMech/ci38460199.cifm1.html" TargetMode="External"/><Relationship Id="rId699" Type="http://schemas.openxmlformats.org/officeDocument/2006/relationships/hyperlink" Target="https://service.scedc.caltech.edu/FocMech/ci38489903.cifm1.html" TargetMode="External"/><Relationship Id="rId1091" Type="http://schemas.openxmlformats.org/officeDocument/2006/relationships/hyperlink" Target="https://service.scedc.caltech.edu/FocMech/ci38564351.cifm1.html" TargetMode="External"/><Relationship Id="rId1105" Type="http://schemas.openxmlformats.org/officeDocument/2006/relationships/hyperlink" Target="https://service.scedc.caltech.edu/FocMech/ci38566487.cifm1.html" TargetMode="External"/><Relationship Id="rId49" Type="http://schemas.openxmlformats.org/officeDocument/2006/relationships/hyperlink" Target="https://service.scedc.caltech.edu/FocMech/ci38444407.cifm1.html" TargetMode="External"/><Relationship Id="rId114" Type="http://schemas.openxmlformats.org/officeDocument/2006/relationships/hyperlink" Target="https://service.scedc.caltech.edu/FocMech/ci38453159.cifm1.html" TargetMode="External"/><Relationship Id="rId461" Type="http://schemas.openxmlformats.org/officeDocument/2006/relationships/hyperlink" Target="https://service.scedc.caltech.edu/FocMech/ci38469871.cifm1.html" TargetMode="External"/><Relationship Id="rId559" Type="http://schemas.openxmlformats.org/officeDocument/2006/relationships/hyperlink" Target="https://service.scedc.caltech.edu/FocMech/ci38477191.cifm1.html" TargetMode="External"/><Relationship Id="rId766" Type="http://schemas.openxmlformats.org/officeDocument/2006/relationships/hyperlink" Target="https://service.scedc.caltech.edu/FocMech/ci38498143.cifm1.html" TargetMode="External"/><Relationship Id="rId1189" Type="http://schemas.openxmlformats.org/officeDocument/2006/relationships/hyperlink" Target="https://service.scedc.caltech.edu/FocMech/ci38588455.cifm1.html" TargetMode="External"/><Relationship Id="rId198" Type="http://schemas.openxmlformats.org/officeDocument/2006/relationships/hyperlink" Target="https://service.scedc.caltech.edu/FocMech/ci38457831.cifm1.html" TargetMode="External"/><Relationship Id="rId321" Type="http://schemas.openxmlformats.org/officeDocument/2006/relationships/hyperlink" Target="https://service.scedc.caltech.edu/FocMech/ci38463471.cifm1.html" TargetMode="External"/><Relationship Id="rId419" Type="http://schemas.openxmlformats.org/officeDocument/2006/relationships/hyperlink" Target="https://service.scedc.caltech.edu/FocMech/ci38467607.cifm1.html" TargetMode="External"/><Relationship Id="rId626" Type="http://schemas.openxmlformats.org/officeDocument/2006/relationships/hyperlink" Target="https://service.scedc.caltech.edu/FocMech/ci38483215.cifm1.html" TargetMode="External"/><Relationship Id="rId973" Type="http://schemas.openxmlformats.org/officeDocument/2006/relationships/hyperlink" Target="https://service.scedc.caltech.edu/FocMech/ci38543223.cifm1.html" TargetMode="External"/><Relationship Id="rId1049" Type="http://schemas.openxmlformats.org/officeDocument/2006/relationships/hyperlink" Target="https://service.scedc.caltech.edu/FocMech/ci38557919.cifm1.html" TargetMode="External"/><Relationship Id="rId833" Type="http://schemas.openxmlformats.org/officeDocument/2006/relationships/hyperlink" Target="https://service.scedc.caltech.edu/FocMech/ci38508415.cifm1.html" TargetMode="External"/><Relationship Id="rId1116" Type="http://schemas.openxmlformats.org/officeDocument/2006/relationships/hyperlink" Target="https://service.scedc.caltech.edu/FocMech/ci38569055.cifm1.html" TargetMode="External"/><Relationship Id="rId265" Type="http://schemas.openxmlformats.org/officeDocument/2006/relationships/hyperlink" Target="https://service.scedc.caltech.edu/FocMech/ci38460735.cifm1.html" TargetMode="External"/><Relationship Id="rId472" Type="http://schemas.openxmlformats.org/officeDocument/2006/relationships/hyperlink" Target="https://service.scedc.caltech.edu/FocMech/ci38470447.cifm1.html" TargetMode="External"/><Relationship Id="rId900" Type="http://schemas.openxmlformats.org/officeDocument/2006/relationships/hyperlink" Target="https://service.scedc.caltech.edu/FocMech/ci38526255.cifm1.html" TargetMode="External"/><Relationship Id="rId125" Type="http://schemas.openxmlformats.org/officeDocument/2006/relationships/hyperlink" Target="https://service.scedc.caltech.edu/FocMech/ci38453727.cifm1.html" TargetMode="External"/><Relationship Id="rId332" Type="http://schemas.openxmlformats.org/officeDocument/2006/relationships/hyperlink" Target="https://service.scedc.caltech.edu/FocMech/ci38463967.cifm1.html" TargetMode="External"/><Relationship Id="rId777" Type="http://schemas.openxmlformats.org/officeDocument/2006/relationships/hyperlink" Target="https://service.scedc.caltech.edu/FocMech/ci38499759.cifm1.html" TargetMode="External"/><Relationship Id="rId984" Type="http://schemas.openxmlformats.org/officeDocument/2006/relationships/hyperlink" Target="https://service.scedc.caltech.edu/FocMech/ci38544375.cifm1.html" TargetMode="External"/><Relationship Id="rId637" Type="http://schemas.openxmlformats.org/officeDocument/2006/relationships/hyperlink" Target="https://service.scedc.caltech.edu/FocMech/ci38484231.cifm1.html" TargetMode="External"/><Relationship Id="rId844" Type="http://schemas.openxmlformats.org/officeDocument/2006/relationships/hyperlink" Target="https://service.scedc.caltech.edu/FocMech/ci38509895.cifm1.html" TargetMode="External"/><Relationship Id="rId276" Type="http://schemas.openxmlformats.org/officeDocument/2006/relationships/hyperlink" Target="https://service.scedc.caltech.edu/FocMech/ci38461079.cifm1.html" TargetMode="External"/><Relationship Id="rId483" Type="http://schemas.openxmlformats.org/officeDocument/2006/relationships/hyperlink" Target="https://service.scedc.caltech.edu/FocMech/ci38471535.cifm1.html" TargetMode="External"/><Relationship Id="rId690" Type="http://schemas.openxmlformats.org/officeDocument/2006/relationships/hyperlink" Target="https://service.scedc.caltech.edu/FocMech/ci38489543.cifm1.html" TargetMode="External"/><Relationship Id="rId704" Type="http://schemas.openxmlformats.org/officeDocument/2006/relationships/hyperlink" Target="https://service.scedc.caltech.edu/FocMech/ci38490463.cifm1.html" TargetMode="External"/><Relationship Id="rId911" Type="http://schemas.openxmlformats.org/officeDocument/2006/relationships/hyperlink" Target="https://service.scedc.caltech.edu/FocMech/ci38528047.cifm1.html" TargetMode="External"/><Relationship Id="rId1127" Type="http://schemas.openxmlformats.org/officeDocument/2006/relationships/hyperlink" Target="https://service.scedc.caltech.edu/FocMech/ci38570631.cifm1.html" TargetMode="External"/><Relationship Id="rId40" Type="http://schemas.openxmlformats.org/officeDocument/2006/relationships/hyperlink" Target="https://service.scedc.caltech.edu/FocMech/ci38443855.cifm1.html" TargetMode="External"/><Relationship Id="rId136" Type="http://schemas.openxmlformats.org/officeDocument/2006/relationships/hyperlink" Target="https://service.scedc.caltech.edu/FocMech/ci38454751.cifm1.html" TargetMode="External"/><Relationship Id="rId343" Type="http://schemas.openxmlformats.org/officeDocument/2006/relationships/hyperlink" Target="https://service.scedc.caltech.edu/FocMech/ci38464319.cifm1.html" TargetMode="External"/><Relationship Id="rId550" Type="http://schemas.openxmlformats.org/officeDocument/2006/relationships/hyperlink" Target="https://service.scedc.caltech.edu/FocMech/ci38476319.cifm1.html" TargetMode="External"/><Relationship Id="rId788" Type="http://schemas.openxmlformats.org/officeDocument/2006/relationships/hyperlink" Target="https://service.scedc.caltech.edu/FocMech/ci38501527.cifm1.html" TargetMode="External"/><Relationship Id="rId995" Type="http://schemas.openxmlformats.org/officeDocument/2006/relationships/hyperlink" Target="https://service.scedc.caltech.edu/FocMech/ci38548167.cifm1.html" TargetMode="External"/><Relationship Id="rId1180" Type="http://schemas.openxmlformats.org/officeDocument/2006/relationships/hyperlink" Target="https://service.scedc.caltech.edu/FocMech/ci38585927.cifm1.html" TargetMode="External"/><Relationship Id="rId203" Type="http://schemas.openxmlformats.org/officeDocument/2006/relationships/hyperlink" Target="https://service.scedc.caltech.edu/FocMech/ci38457903.cifm1.html" TargetMode="External"/><Relationship Id="rId648" Type="http://schemas.openxmlformats.org/officeDocument/2006/relationships/hyperlink" Target="https://service.scedc.caltech.edu/FocMech/ci38485999.cifm1.html" TargetMode="External"/><Relationship Id="rId855" Type="http://schemas.openxmlformats.org/officeDocument/2006/relationships/hyperlink" Target="https://service.scedc.caltech.edu/FocMech/ci38512183.cifm1.html" TargetMode="External"/><Relationship Id="rId1040" Type="http://schemas.openxmlformats.org/officeDocument/2006/relationships/hyperlink" Target="https://service.scedc.caltech.edu/FocMech/ci38556647.cifm1.html" TargetMode="External"/><Relationship Id="rId287" Type="http://schemas.openxmlformats.org/officeDocument/2006/relationships/hyperlink" Target="https://service.scedc.caltech.edu/FocMech/ci38461879.cifm1.html" TargetMode="External"/><Relationship Id="rId410" Type="http://schemas.openxmlformats.org/officeDocument/2006/relationships/hyperlink" Target="https://service.scedc.caltech.edu/FocMech/ci38467239.cifm1.html" TargetMode="External"/><Relationship Id="rId494" Type="http://schemas.openxmlformats.org/officeDocument/2006/relationships/hyperlink" Target="https://service.scedc.caltech.edu/FocMech/ci38472687.cifm1.html" TargetMode="External"/><Relationship Id="rId508" Type="http://schemas.openxmlformats.org/officeDocument/2006/relationships/hyperlink" Target="https://service.scedc.caltech.edu/FocMech/ci38473631.cifm1.html" TargetMode="External"/><Relationship Id="rId715" Type="http://schemas.openxmlformats.org/officeDocument/2006/relationships/hyperlink" Target="https://service.scedc.caltech.edu/FocMech/ci38491231.cifm1.html" TargetMode="External"/><Relationship Id="rId922" Type="http://schemas.openxmlformats.org/officeDocument/2006/relationships/hyperlink" Target="https://service.scedc.caltech.edu/FocMech/ci38532703.cifm1.html" TargetMode="External"/><Relationship Id="rId1138" Type="http://schemas.openxmlformats.org/officeDocument/2006/relationships/hyperlink" Target="https://service.scedc.caltech.edu/FocMech/ci38574183.cifm1.html" TargetMode="External"/><Relationship Id="rId147" Type="http://schemas.openxmlformats.org/officeDocument/2006/relationships/hyperlink" Target="https://service.scedc.caltech.edu/FocMech/ci38455255.cifm1.html" TargetMode="External"/><Relationship Id="rId354" Type="http://schemas.openxmlformats.org/officeDocument/2006/relationships/hyperlink" Target="https://service.scedc.caltech.edu/FocMech/ci38464991.cifm1.html" TargetMode="External"/><Relationship Id="rId799" Type="http://schemas.openxmlformats.org/officeDocument/2006/relationships/hyperlink" Target="https://service.scedc.caltech.edu/FocMech/ci38503215.cifm1.html" TargetMode="External"/><Relationship Id="rId1191" Type="http://schemas.openxmlformats.org/officeDocument/2006/relationships/hyperlink" Target="https://service.scedc.caltech.edu/FocMech/ci38588695.cifm1.html" TargetMode="External"/><Relationship Id="rId51" Type="http://schemas.openxmlformats.org/officeDocument/2006/relationships/hyperlink" Target="https://service.scedc.caltech.edu/FocMech/ci38444543.cifm1.html" TargetMode="External"/><Relationship Id="rId561" Type="http://schemas.openxmlformats.org/officeDocument/2006/relationships/hyperlink" Target="https://service.scedc.caltech.edu/FocMech/ci38477391.cifm1.html" TargetMode="External"/><Relationship Id="rId659" Type="http://schemas.openxmlformats.org/officeDocument/2006/relationships/hyperlink" Target="https://service.scedc.caltech.edu/FocMech/ci38486855.cifm1.html" TargetMode="External"/><Relationship Id="rId866" Type="http://schemas.openxmlformats.org/officeDocument/2006/relationships/hyperlink" Target="https://service.scedc.caltech.edu/FocMech/ci38514663.cifm1.html" TargetMode="External"/><Relationship Id="rId214" Type="http://schemas.openxmlformats.org/officeDocument/2006/relationships/hyperlink" Target="https://service.scedc.caltech.edu/FocMech/ci38458071.cifm1.html" TargetMode="External"/><Relationship Id="rId298" Type="http://schemas.openxmlformats.org/officeDocument/2006/relationships/hyperlink" Target="https://service.scedc.caltech.edu/FocMech/ci38462311.cifm1.html" TargetMode="External"/><Relationship Id="rId421" Type="http://schemas.openxmlformats.org/officeDocument/2006/relationships/hyperlink" Target="https://service.scedc.caltech.edu/FocMech/ci37483637.cifm1.html" TargetMode="External"/><Relationship Id="rId519" Type="http://schemas.openxmlformats.org/officeDocument/2006/relationships/hyperlink" Target="https://service.scedc.caltech.edu/FocMech/ci38474751.cifm1.html" TargetMode="External"/><Relationship Id="rId1051" Type="http://schemas.openxmlformats.org/officeDocument/2006/relationships/hyperlink" Target="https://service.scedc.caltech.edu/FocMech/ci38558231.cifm1.html" TargetMode="External"/><Relationship Id="rId1149" Type="http://schemas.openxmlformats.org/officeDocument/2006/relationships/hyperlink" Target="https://service.scedc.caltech.edu/FocMech/ci38577903.cifm1.html" TargetMode="External"/><Relationship Id="rId158" Type="http://schemas.openxmlformats.org/officeDocument/2006/relationships/hyperlink" Target="https://service.scedc.caltech.edu/FocMech/ci38455847.cifm1.html" TargetMode="External"/><Relationship Id="rId726" Type="http://schemas.openxmlformats.org/officeDocument/2006/relationships/hyperlink" Target="https://service.scedc.caltech.edu/FocMech/ci38492047.cifm1.html" TargetMode="External"/><Relationship Id="rId933" Type="http://schemas.openxmlformats.org/officeDocument/2006/relationships/hyperlink" Target="https://service.scedc.caltech.edu/FocMech/ci38534767.cifm1.html" TargetMode="External"/><Relationship Id="rId1009" Type="http://schemas.openxmlformats.org/officeDocument/2006/relationships/hyperlink" Target="https://service.scedc.caltech.edu/FocMech/ci38550511.cifm1.html" TargetMode="External"/><Relationship Id="rId62" Type="http://schemas.openxmlformats.org/officeDocument/2006/relationships/hyperlink" Target="https://service.scedc.caltech.edu/FocMech/ci38445839.cifm1.html" TargetMode="External"/><Relationship Id="rId365" Type="http://schemas.openxmlformats.org/officeDocument/2006/relationships/hyperlink" Target="https://service.scedc.caltech.edu/FocMech/ci38465295.cifm1.html" TargetMode="External"/><Relationship Id="rId572" Type="http://schemas.openxmlformats.org/officeDocument/2006/relationships/hyperlink" Target="https://service.scedc.caltech.edu/FocMech/ci38478183.cifm1.html" TargetMode="External"/><Relationship Id="rId225" Type="http://schemas.openxmlformats.org/officeDocument/2006/relationships/hyperlink" Target="https://service.scedc.caltech.edu/FocMech/ci38458175.cifm1.html" TargetMode="External"/><Relationship Id="rId432" Type="http://schemas.openxmlformats.org/officeDocument/2006/relationships/hyperlink" Target="https://service.scedc.caltech.edu/FocMech/ci38468127.cifm1.html" TargetMode="External"/><Relationship Id="rId877" Type="http://schemas.openxmlformats.org/officeDocument/2006/relationships/hyperlink" Target="https://service.scedc.caltech.edu/FocMech/ci38520263.cifm1.html" TargetMode="External"/><Relationship Id="rId1062" Type="http://schemas.openxmlformats.org/officeDocument/2006/relationships/hyperlink" Target="https://service.scedc.caltech.edu/FocMech/ci38560135.cifm1.html" TargetMode="External"/><Relationship Id="rId737" Type="http://schemas.openxmlformats.org/officeDocument/2006/relationships/hyperlink" Target="https://service.scedc.caltech.edu/FocMech/ci38493191.cifm1.html" TargetMode="External"/><Relationship Id="rId944" Type="http://schemas.openxmlformats.org/officeDocument/2006/relationships/hyperlink" Target="https://service.scedc.caltech.edu/FocMech/ci38536615.cifm1.html" TargetMode="External"/><Relationship Id="rId73" Type="http://schemas.openxmlformats.org/officeDocument/2006/relationships/hyperlink" Target="https://service.scedc.caltech.edu/FocMech/ci38447143.cifm1.html" TargetMode="External"/><Relationship Id="rId169" Type="http://schemas.openxmlformats.org/officeDocument/2006/relationships/hyperlink" Target="https://service.scedc.caltech.edu/FocMech/ci38456367.cifm1.html" TargetMode="External"/><Relationship Id="rId376" Type="http://schemas.openxmlformats.org/officeDocument/2006/relationships/hyperlink" Target="https://service.scedc.caltech.edu/FocMech/ci38465831.cifm1.html" TargetMode="External"/><Relationship Id="rId583" Type="http://schemas.openxmlformats.org/officeDocument/2006/relationships/hyperlink" Target="https://service.scedc.caltech.edu/FocMech/ci38479007.cifm1.html" TargetMode="External"/><Relationship Id="rId790" Type="http://schemas.openxmlformats.org/officeDocument/2006/relationships/hyperlink" Target="https://service.scedc.caltech.edu/FocMech/ci38501831.cifm1.html" TargetMode="External"/><Relationship Id="rId804" Type="http://schemas.openxmlformats.org/officeDocument/2006/relationships/hyperlink" Target="https://service.scedc.caltech.edu/FocMech/ci38503743.cifm1.html" TargetMode="External"/><Relationship Id="rId4" Type="http://schemas.openxmlformats.org/officeDocument/2006/relationships/hyperlink" Target="https://service.scedc.caltech.edu/FocMech/ci38443255.cifm1.html" TargetMode="External"/><Relationship Id="rId236" Type="http://schemas.openxmlformats.org/officeDocument/2006/relationships/hyperlink" Target="https://service.scedc.caltech.edu/FocMech/ci38458431.cifm1.html" TargetMode="External"/><Relationship Id="rId443" Type="http://schemas.openxmlformats.org/officeDocument/2006/relationships/hyperlink" Target="https://service.scedc.caltech.edu/FocMech/ci38468727.cifm1.html" TargetMode="External"/><Relationship Id="rId650" Type="http://schemas.openxmlformats.org/officeDocument/2006/relationships/hyperlink" Target="https://service.scedc.caltech.edu/FocMech/ci38486063.cifm1.html" TargetMode="External"/><Relationship Id="rId888" Type="http://schemas.openxmlformats.org/officeDocument/2006/relationships/hyperlink" Target="https://service.scedc.caltech.edu/FocMech/ci38523119.cifm1.html" TargetMode="External"/><Relationship Id="rId1073" Type="http://schemas.openxmlformats.org/officeDocument/2006/relationships/hyperlink" Target="https://service.scedc.caltech.edu/FocMech/ci38562703.cifm1.html" TargetMode="External"/><Relationship Id="rId303" Type="http://schemas.openxmlformats.org/officeDocument/2006/relationships/hyperlink" Target="https://service.scedc.caltech.edu/FocMech/ci38462567.cifm1.html" TargetMode="External"/><Relationship Id="rId748" Type="http://schemas.openxmlformats.org/officeDocument/2006/relationships/hyperlink" Target="https://service.scedc.caltech.edu/FocMech/ci38495631.cifm1.html" TargetMode="External"/><Relationship Id="rId955" Type="http://schemas.openxmlformats.org/officeDocument/2006/relationships/hyperlink" Target="https://service.scedc.caltech.edu/FocMech/ci38538703.cifm1.html" TargetMode="External"/><Relationship Id="rId1140" Type="http://schemas.openxmlformats.org/officeDocument/2006/relationships/hyperlink" Target="https://service.scedc.caltech.edu/FocMech/ci38574799.cifm1.html" TargetMode="External"/><Relationship Id="rId84" Type="http://schemas.openxmlformats.org/officeDocument/2006/relationships/hyperlink" Target="https://service.scedc.caltech.edu/FocMech/ci38448863.cifm1.html" TargetMode="External"/><Relationship Id="rId387" Type="http://schemas.openxmlformats.org/officeDocument/2006/relationships/hyperlink" Target="https://service.scedc.caltech.edu/FocMech/ci38466223.cifm1.html" TargetMode="External"/><Relationship Id="rId510" Type="http://schemas.openxmlformats.org/officeDocument/2006/relationships/hyperlink" Target="https://service.scedc.caltech.edu/FocMech/ci38473759.cifm1.html" TargetMode="External"/><Relationship Id="rId594" Type="http://schemas.openxmlformats.org/officeDocument/2006/relationships/hyperlink" Target="https://service.scedc.caltech.edu/FocMech/ci38480199.cifm1.html" TargetMode="External"/><Relationship Id="rId608" Type="http://schemas.openxmlformats.org/officeDocument/2006/relationships/hyperlink" Target="https://service.scedc.caltech.edu/FocMech/ci38481503.cifm1.html" TargetMode="External"/><Relationship Id="rId815" Type="http://schemas.openxmlformats.org/officeDocument/2006/relationships/hyperlink" Target="https://service.scedc.caltech.edu/FocMech/ci38505279.cifm1.html" TargetMode="External"/><Relationship Id="rId247" Type="http://schemas.openxmlformats.org/officeDocument/2006/relationships/hyperlink" Target="https://service.scedc.caltech.edu/FocMech/ci38458575.cifm1.html" TargetMode="External"/><Relationship Id="rId899" Type="http://schemas.openxmlformats.org/officeDocument/2006/relationships/hyperlink" Target="https://service.scedc.caltech.edu/FocMech/ci38525927.cifm1.html" TargetMode="External"/><Relationship Id="rId1000" Type="http://schemas.openxmlformats.org/officeDocument/2006/relationships/hyperlink" Target="https://service.scedc.caltech.edu/FocMech/ci38548711.cifm1.html" TargetMode="External"/><Relationship Id="rId1084" Type="http://schemas.openxmlformats.org/officeDocument/2006/relationships/hyperlink" Target="https://service.scedc.caltech.edu/FocMech/ci38563887.cifm1.html" TargetMode="External"/><Relationship Id="rId107" Type="http://schemas.openxmlformats.org/officeDocument/2006/relationships/hyperlink" Target="https://service.scedc.caltech.edu/FocMech/ci38452119.cifm1.html" TargetMode="External"/><Relationship Id="rId454" Type="http://schemas.openxmlformats.org/officeDocument/2006/relationships/hyperlink" Target="https://service.scedc.caltech.edu/FocMech/ci38469623.cifm1.html" TargetMode="External"/><Relationship Id="rId661" Type="http://schemas.openxmlformats.org/officeDocument/2006/relationships/hyperlink" Target="https://service.scedc.caltech.edu/FocMech/ci38487071.cifm1.html" TargetMode="External"/><Relationship Id="rId759" Type="http://schemas.openxmlformats.org/officeDocument/2006/relationships/hyperlink" Target="https://service.scedc.caltech.edu/FocMech/ci38497239.cifm1.html" TargetMode="External"/><Relationship Id="rId966" Type="http://schemas.openxmlformats.org/officeDocument/2006/relationships/hyperlink" Target="https://service.scedc.caltech.edu/FocMech/ci38540895.cifm1.html" TargetMode="External"/><Relationship Id="rId11" Type="http://schemas.openxmlformats.org/officeDocument/2006/relationships/hyperlink" Target="https://service.scedc.caltech.edu/FocMech/ci38443335.cifm1.html" TargetMode="External"/><Relationship Id="rId314" Type="http://schemas.openxmlformats.org/officeDocument/2006/relationships/hyperlink" Target="https://service.scedc.caltech.edu/FocMech/ci38463215.cifm1.html" TargetMode="External"/><Relationship Id="rId398" Type="http://schemas.openxmlformats.org/officeDocument/2006/relationships/hyperlink" Target="https://service.scedc.caltech.edu/FocMech/ci38466767.cifm1.html" TargetMode="External"/><Relationship Id="rId521" Type="http://schemas.openxmlformats.org/officeDocument/2006/relationships/hyperlink" Target="https://service.scedc.caltech.edu/FocMech/ci38474911.cifm1.html" TargetMode="External"/><Relationship Id="rId619" Type="http://schemas.openxmlformats.org/officeDocument/2006/relationships/hyperlink" Target="https://service.scedc.caltech.edu/FocMech/ci38482671.cifm1.html" TargetMode="External"/><Relationship Id="rId1151" Type="http://schemas.openxmlformats.org/officeDocument/2006/relationships/hyperlink" Target="https://service.scedc.caltech.edu/FocMech/ci38578343.cifm1.html" TargetMode="External"/><Relationship Id="rId95" Type="http://schemas.openxmlformats.org/officeDocument/2006/relationships/hyperlink" Target="https://service.scedc.caltech.edu/FocMech/ci38450511.cifm1.html" TargetMode="External"/><Relationship Id="rId160" Type="http://schemas.openxmlformats.org/officeDocument/2006/relationships/hyperlink" Target="https://service.scedc.caltech.edu/FocMech/ci38455903.cifm1.html" TargetMode="External"/><Relationship Id="rId826" Type="http://schemas.openxmlformats.org/officeDocument/2006/relationships/hyperlink" Target="https://service.scedc.caltech.edu/FocMech/ci38507127.cifm1.html" TargetMode="External"/><Relationship Id="rId1011" Type="http://schemas.openxmlformats.org/officeDocument/2006/relationships/hyperlink" Target="https://service.scedc.caltech.edu/FocMech/ci38550887.cifm1.html" TargetMode="External"/><Relationship Id="rId1109" Type="http://schemas.openxmlformats.org/officeDocument/2006/relationships/hyperlink" Target="https://service.scedc.caltech.edu/FocMech/ci38567791.cifm1.html" TargetMode="External"/><Relationship Id="rId258" Type="http://schemas.openxmlformats.org/officeDocument/2006/relationships/hyperlink" Target="https://service.scedc.caltech.edu/FocMech/ci38460431.cifm1.html" TargetMode="External"/><Relationship Id="rId465" Type="http://schemas.openxmlformats.org/officeDocument/2006/relationships/hyperlink" Target="https://service.scedc.caltech.edu/FocMech/ci38470087.cifm1.html" TargetMode="External"/><Relationship Id="rId672" Type="http://schemas.openxmlformats.org/officeDocument/2006/relationships/hyperlink" Target="https://service.scedc.caltech.edu/FocMech/ci38488167.cifm1.html" TargetMode="External"/><Relationship Id="rId1095" Type="http://schemas.openxmlformats.org/officeDocument/2006/relationships/hyperlink" Target="https://service.scedc.caltech.edu/FocMech/ci38564783.cifm1.html" TargetMode="External"/><Relationship Id="rId22" Type="http://schemas.openxmlformats.org/officeDocument/2006/relationships/hyperlink" Target="https://service.scedc.caltech.edu/FocMech/ci38443471.cifm1.html" TargetMode="External"/><Relationship Id="rId118" Type="http://schemas.openxmlformats.org/officeDocument/2006/relationships/hyperlink" Target="https://service.scedc.caltech.edu/FocMech/ci38453463.cifm1.html" TargetMode="External"/><Relationship Id="rId325" Type="http://schemas.openxmlformats.org/officeDocument/2006/relationships/hyperlink" Target="https://service.scedc.caltech.edu/FocMech/ci38463671.cifm1.html" TargetMode="External"/><Relationship Id="rId532" Type="http://schemas.openxmlformats.org/officeDocument/2006/relationships/hyperlink" Target="https://service.scedc.caltech.edu/FocMech/ci38475431.cifm1.html" TargetMode="External"/><Relationship Id="rId977" Type="http://schemas.openxmlformats.org/officeDocument/2006/relationships/hyperlink" Target="https://service.scedc.caltech.edu/FocMech/ci38543599.cifm1.html" TargetMode="External"/><Relationship Id="rId1162" Type="http://schemas.openxmlformats.org/officeDocument/2006/relationships/hyperlink" Target="https://service.scedc.caltech.edu/FocMech/ci38582143.cifm1.html" TargetMode="External"/><Relationship Id="rId171" Type="http://schemas.openxmlformats.org/officeDocument/2006/relationships/hyperlink" Target="https://service.scedc.caltech.edu/FocMech/ci38456391.cifm1.html" TargetMode="External"/><Relationship Id="rId837" Type="http://schemas.openxmlformats.org/officeDocument/2006/relationships/hyperlink" Target="https://service.scedc.caltech.edu/FocMech/ci38508743.cifm1.html" TargetMode="External"/><Relationship Id="rId1022" Type="http://schemas.openxmlformats.org/officeDocument/2006/relationships/hyperlink" Target="https://service.scedc.caltech.edu/FocMech/ci38552935.cifm1.html" TargetMode="External"/><Relationship Id="rId269" Type="http://schemas.openxmlformats.org/officeDocument/2006/relationships/hyperlink" Target="https://service.scedc.caltech.edu/FocMech/ci38460863.cifm1.html" TargetMode="External"/><Relationship Id="rId476" Type="http://schemas.openxmlformats.org/officeDocument/2006/relationships/hyperlink" Target="https://service.scedc.caltech.edu/FocMech/ci38470751.cifm1.html" TargetMode="External"/><Relationship Id="rId683" Type="http://schemas.openxmlformats.org/officeDocument/2006/relationships/hyperlink" Target="https://service.scedc.caltech.edu/FocMech/ci38489007.cifm1.html" TargetMode="External"/><Relationship Id="rId890" Type="http://schemas.openxmlformats.org/officeDocument/2006/relationships/hyperlink" Target="https://service.scedc.caltech.edu/FocMech/ci38523487.cifm1.html" TargetMode="External"/><Relationship Id="rId904" Type="http://schemas.openxmlformats.org/officeDocument/2006/relationships/hyperlink" Target="https://service.scedc.caltech.edu/FocMech/ci38527023.cifm1.html" TargetMode="External"/><Relationship Id="rId33" Type="http://schemas.openxmlformats.org/officeDocument/2006/relationships/hyperlink" Target="https://service.scedc.caltech.edu/FocMech/ci38443695.cifm1.html" TargetMode="External"/><Relationship Id="rId129" Type="http://schemas.openxmlformats.org/officeDocument/2006/relationships/hyperlink" Target="https://service.scedc.caltech.edu/FocMech/ci38454015.cifm1.html" TargetMode="External"/><Relationship Id="rId336" Type="http://schemas.openxmlformats.org/officeDocument/2006/relationships/hyperlink" Target="https://service.scedc.caltech.edu/FocMech/ci38464031.cifm1.html" TargetMode="External"/><Relationship Id="rId543" Type="http://schemas.openxmlformats.org/officeDocument/2006/relationships/hyperlink" Target="https://service.scedc.caltech.edu/FocMech/ci38476103.cifm1.html" TargetMode="External"/><Relationship Id="rId988" Type="http://schemas.openxmlformats.org/officeDocument/2006/relationships/hyperlink" Target="https://service.scedc.caltech.edu/FocMech/ci38545063.cifm1.html" TargetMode="External"/><Relationship Id="rId1173" Type="http://schemas.openxmlformats.org/officeDocument/2006/relationships/hyperlink" Target="https://service.scedc.caltech.edu/FocMech/ci38584575.cifm1.html" TargetMode="External"/><Relationship Id="rId182" Type="http://schemas.openxmlformats.org/officeDocument/2006/relationships/hyperlink" Target="https://service.scedc.caltech.edu/FocMech/ci38457599.cifm1.html" TargetMode="External"/><Relationship Id="rId403" Type="http://schemas.openxmlformats.org/officeDocument/2006/relationships/hyperlink" Target="https://service.scedc.caltech.edu/FocMech/ci38466975.cifm1.html" TargetMode="External"/><Relationship Id="rId750" Type="http://schemas.openxmlformats.org/officeDocument/2006/relationships/hyperlink" Target="https://service.scedc.caltech.edu/FocMech/ci38496079.cifm1.html" TargetMode="External"/><Relationship Id="rId848" Type="http://schemas.openxmlformats.org/officeDocument/2006/relationships/hyperlink" Target="https://service.scedc.caltech.edu/FocMech/ci38511023.cifm1.html" TargetMode="External"/><Relationship Id="rId1033" Type="http://schemas.openxmlformats.org/officeDocument/2006/relationships/hyperlink" Target="https://service.scedc.caltech.edu/FocMech/ci38554799.cifm1.html" TargetMode="External"/><Relationship Id="rId487" Type="http://schemas.openxmlformats.org/officeDocument/2006/relationships/hyperlink" Target="https://service.scedc.caltech.edu/FocMech/ci38472279.cifm1.html" TargetMode="External"/><Relationship Id="rId610" Type="http://schemas.openxmlformats.org/officeDocument/2006/relationships/hyperlink" Target="https://service.scedc.caltech.edu/FocMech/ci38481951.cifm1.html" TargetMode="External"/><Relationship Id="rId694" Type="http://schemas.openxmlformats.org/officeDocument/2006/relationships/hyperlink" Target="https://service.scedc.caltech.edu/FocMech/ci38489751.cifm1.html" TargetMode="External"/><Relationship Id="rId708" Type="http://schemas.openxmlformats.org/officeDocument/2006/relationships/hyperlink" Target="https://service.scedc.caltech.edu/FocMech/ci38490719.cifm1.html" TargetMode="External"/><Relationship Id="rId915" Type="http://schemas.openxmlformats.org/officeDocument/2006/relationships/hyperlink" Target="https://service.scedc.caltech.edu/FocMech/ci38530335.cifm1.html" TargetMode="External"/><Relationship Id="rId347" Type="http://schemas.openxmlformats.org/officeDocument/2006/relationships/hyperlink" Target="https://service.scedc.caltech.edu/FocMech/ci38464551.cifm1.html" TargetMode="External"/><Relationship Id="rId999" Type="http://schemas.openxmlformats.org/officeDocument/2006/relationships/hyperlink" Target="https://service.scedc.caltech.edu/FocMech/ci38548503.cifm1.html" TargetMode="External"/><Relationship Id="rId1100" Type="http://schemas.openxmlformats.org/officeDocument/2006/relationships/hyperlink" Target="https://service.scedc.caltech.edu/FocMech/ci38565935.cifm1.html" TargetMode="External"/><Relationship Id="rId1184" Type="http://schemas.openxmlformats.org/officeDocument/2006/relationships/hyperlink" Target="https://service.scedc.caltech.edu/FocMech/ci38586367.cifm1.html" TargetMode="External"/><Relationship Id="rId44" Type="http://schemas.openxmlformats.org/officeDocument/2006/relationships/hyperlink" Target="https://service.scedc.caltech.edu/FocMech/ci38444103.cifm1.html" TargetMode="External"/><Relationship Id="rId554" Type="http://schemas.openxmlformats.org/officeDocument/2006/relationships/hyperlink" Target="https://service.scedc.caltech.edu/FocMech/ci38476751.cifm1.html" TargetMode="External"/><Relationship Id="rId761" Type="http://schemas.openxmlformats.org/officeDocument/2006/relationships/hyperlink" Target="https://service.scedc.caltech.edu/FocMech/ci38497655.cifm1.html" TargetMode="External"/><Relationship Id="rId859" Type="http://schemas.openxmlformats.org/officeDocument/2006/relationships/hyperlink" Target="https://service.scedc.caltech.edu/FocMech/ci38513239.cifm1.html" TargetMode="External"/><Relationship Id="rId193" Type="http://schemas.openxmlformats.org/officeDocument/2006/relationships/hyperlink" Target="https://service.scedc.caltech.edu/FocMech/ci37421229.cifm1.html" TargetMode="External"/><Relationship Id="rId207" Type="http://schemas.openxmlformats.org/officeDocument/2006/relationships/hyperlink" Target="https://service.scedc.caltech.edu/FocMech/ci38457983.cifm1.html" TargetMode="External"/><Relationship Id="rId414" Type="http://schemas.openxmlformats.org/officeDocument/2006/relationships/hyperlink" Target="https://service.scedc.caltech.edu/FocMech/ci38467399.cifm1.html" TargetMode="External"/><Relationship Id="rId498" Type="http://schemas.openxmlformats.org/officeDocument/2006/relationships/hyperlink" Target="https://service.scedc.caltech.edu/FocMech/ci38472815.cifm1.html" TargetMode="External"/><Relationship Id="rId621" Type="http://schemas.openxmlformats.org/officeDocument/2006/relationships/hyperlink" Target="https://service.scedc.caltech.edu/FocMech/ci38482807.cifm1.html" TargetMode="External"/><Relationship Id="rId1044" Type="http://schemas.openxmlformats.org/officeDocument/2006/relationships/hyperlink" Target="https://service.scedc.caltech.edu/FocMech/ci38557551.cifm1.html" TargetMode="External"/><Relationship Id="rId260" Type="http://schemas.openxmlformats.org/officeDocument/2006/relationships/hyperlink" Target="https://service.scedc.caltech.edu/FocMech/ci38460567.cifm1.html" TargetMode="External"/><Relationship Id="rId719" Type="http://schemas.openxmlformats.org/officeDocument/2006/relationships/hyperlink" Target="https://service.scedc.caltech.edu/FocMech/ci38491455.cifm1.html" TargetMode="External"/><Relationship Id="rId926" Type="http://schemas.openxmlformats.org/officeDocument/2006/relationships/hyperlink" Target="https://service.scedc.caltech.edu/FocMech/ci38533551.cifm1.html" TargetMode="External"/><Relationship Id="rId1111" Type="http://schemas.openxmlformats.org/officeDocument/2006/relationships/hyperlink" Target="https://service.scedc.caltech.edu/FocMech/ci38567847.cifm1.html" TargetMode="External"/><Relationship Id="rId55" Type="http://schemas.openxmlformats.org/officeDocument/2006/relationships/hyperlink" Target="https://service.scedc.caltech.edu/FocMech/ci38444903.cifm1.html" TargetMode="External"/><Relationship Id="rId120" Type="http://schemas.openxmlformats.org/officeDocument/2006/relationships/hyperlink" Target="https://service.scedc.caltech.edu/FocMech/ci38453519.cifm1.html" TargetMode="External"/><Relationship Id="rId358" Type="http://schemas.openxmlformats.org/officeDocument/2006/relationships/hyperlink" Target="https://service.scedc.caltech.edu/FocMech/ci38465119.cifm1.html" TargetMode="External"/><Relationship Id="rId565" Type="http://schemas.openxmlformats.org/officeDocument/2006/relationships/hyperlink" Target="https://service.scedc.caltech.edu/FocMech/ci38477663.cifm1.html" TargetMode="External"/><Relationship Id="rId772" Type="http://schemas.openxmlformats.org/officeDocument/2006/relationships/hyperlink" Target="https://service.scedc.caltech.edu/FocMech/ci38499159.cifm1.html" TargetMode="External"/><Relationship Id="rId1195" Type="http://schemas.openxmlformats.org/officeDocument/2006/relationships/hyperlink" Target="https://service.scedc.caltech.edu/FocMech/ci38589319.cifm1.html" TargetMode="External"/><Relationship Id="rId218" Type="http://schemas.openxmlformats.org/officeDocument/2006/relationships/hyperlink" Target="https://service.scedc.caltech.edu/FocMech/ci38458103.cifm1.html" TargetMode="External"/><Relationship Id="rId425" Type="http://schemas.openxmlformats.org/officeDocument/2006/relationships/hyperlink" Target="https://service.scedc.caltech.edu/FocMech/ci38467759.cifm1.html" TargetMode="External"/><Relationship Id="rId632" Type="http://schemas.openxmlformats.org/officeDocument/2006/relationships/hyperlink" Target="https://service.scedc.caltech.edu/FocMech/ci38483591.cifm1.html" TargetMode="External"/><Relationship Id="rId1055" Type="http://schemas.openxmlformats.org/officeDocument/2006/relationships/hyperlink" Target="https://service.scedc.caltech.edu/FocMech/ci38558839.cifm1.html" TargetMode="External"/><Relationship Id="rId271" Type="http://schemas.openxmlformats.org/officeDocument/2006/relationships/hyperlink" Target="https://service.scedc.caltech.edu/FocMech/ci38460967.cifm1.html" TargetMode="External"/><Relationship Id="rId937" Type="http://schemas.openxmlformats.org/officeDocument/2006/relationships/hyperlink" Target="https://service.scedc.caltech.edu/FocMech/ci38535375.cifm1.html" TargetMode="External"/><Relationship Id="rId1122" Type="http://schemas.openxmlformats.org/officeDocument/2006/relationships/hyperlink" Target="https://service.scedc.caltech.edu/FocMech/ci38570063.cifm1.html" TargetMode="External"/><Relationship Id="rId66" Type="http://schemas.openxmlformats.org/officeDocument/2006/relationships/hyperlink" Target="https://service.scedc.caltech.edu/FocMech/ci38446175.cifm1.html" TargetMode="External"/><Relationship Id="rId131" Type="http://schemas.openxmlformats.org/officeDocument/2006/relationships/hyperlink" Target="https://service.scedc.caltech.edu/FocMech/ci38454159.cifm1.html" TargetMode="External"/><Relationship Id="rId369" Type="http://schemas.openxmlformats.org/officeDocument/2006/relationships/hyperlink" Target="https://service.scedc.caltech.edu/FocMech/ci38465519.cifm1.html" TargetMode="External"/><Relationship Id="rId576" Type="http://schemas.openxmlformats.org/officeDocument/2006/relationships/hyperlink" Target="https://service.scedc.caltech.edu/FocMech/ci38478543.cifm1.html" TargetMode="External"/><Relationship Id="rId783" Type="http://schemas.openxmlformats.org/officeDocument/2006/relationships/hyperlink" Target="https://service.scedc.caltech.edu/FocMech/ci38501031.cifm1.html" TargetMode="External"/><Relationship Id="rId990" Type="http://schemas.openxmlformats.org/officeDocument/2006/relationships/hyperlink" Target="https://service.scedc.caltech.edu/FocMech/ci38545223.cifm1.html" TargetMode="External"/><Relationship Id="rId229" Type="http://schemas.openxmlformats.org/officeDocument/2006/relationships/hyperlink" Target="https://service.scedc.caltech.edu/FocMech/ci38458263.cifm1.html" TargetMode="External"/><Relationship Id="rId436" Type="http://schemas.openxmlformats.org/officeDocument/2006/relationships/hyperlink" Target="https://service.scedc.caltech.edu/FocMech/ci38468343.cifm1.html" TargetMode="External"/><Relationship Id="rId643" Type="http://schemas.openxmlformats.org/officeDocument/2006/relationships/hyperlink" Target="https://service.scedc.caltech.edu/FocMech/ci38485031.cifm1.html" TargetMode="External"/><Relationship Id="rId1066" Type="http://schemas.openxmlformats.org/officeDocument/2006/relationships/hyperlink" Target="https://service.scedc.caltech.edu/FocMech/ci38561383.cifm1.html" TargetMode="External"/><Relationship Id="rId850" Type="http://schemas.openxmlformats.org/officeDocument/2006/relationships/hyperlink" Target="https://service.scedc.caltech.edu/FocMech/ci38511295.cifm1.html" TargetMode="External"/><Relationship Id="rId948" Type="http://schemas.openxmlformats.org/officeDocument/2006/relationships/hyperlink" Target="https://service.scedc.caltech.edu/FocMech/ci38536967.cifm1.html" TargetMode="External"/><Relationship Id="rId1133" Type="http://schemas.openxmlformats.org/officeDocument/2006/relationships/hyperlink" Target="https://service.scedc.caltech.edu/FocMech/ci38573031.cifm1.html" TargetMode="External"/><Relationship Id="rId77" Type="http://schemas.openxmlformats.org/officeDocument/2006/relationships/hyperlink" Target="https://service.scedc.caltech.edu/FocMech/ci38447623.cifm1.html" TargetMode="External"/><Relationship Id="rId282" Type="http://schemas.openxmlformats.org/officeDocument/2006/relationships/hyperlink" Target="https://service.scedc.caltech.edu/FocMech/ci38461535.cifm1.html" TargetMode="External"/><Relationship Id="rId503" Type="http://schemas.openxmlformats.org/officeDocument/2006/relationships/hyperlink" Target="https://service.scedc.caltech.edu/FocMech/ci38473239.cifm1.html" TargetMode="External"/><Relationship Id="rId587" Type="http://schemas.openxmlformats.org/officeDocument/2006/relationships/hyperlink" Target="https://service.scedc.caltech.edu/FocMech/ci38479439.cifm1.html" TargetMode="External"/><Relationship Id="rId710" Type="http://schemas.openxmlformats.org/officeDocument/2006/relationships/hyperlink" Target="https://service.scedc.caltech.edu/FocMech/ci38490767.cifm1.html" TargetMode="External"/><Relationship Id="rId808" Type="http://schemas.openxmlformats.org/officeDocument/2006/relationships/hyperlink" Target="https://service.scedc.caltech.edu/FocMech/ci38504415.cifm1.html" TargetMode="External"/><Relationship Id="rId8" Type="http://schemas.openxmlformats.org/officeDocument/2006/relationships/hyperlink" Target="https://service.scedc.caltech.edu/FocMech/ci38443327.cifm1.html" TargetMode="External"/><Relationship Id="rId142" Type="http://schemas.openxmlformats.org/officeDocument/2006/relationships/hyperlink" Target="https://service.scedc.caltech.edu/FocMech/ci38455095.cifm1.html" TargetMode="External"/><Relationship Id="rId447" Type="http://schemas.openxmlformats.org/officeDocument/2006/relationships/hyperlink" Target="https://service.scedc.caltech.edu/FocMech/ci38469135.cifm1.html" TargetMode="External"/><Relationship Id="rId794" Type="http://schemas.openxmlformats.org/officeDocument/2006/relationships/hyperlink" Target="https://service.scedc.caltech.edu/FocMech/ci38502039.cifm1.html" TargetMode="External"/><Relationship Id="rId1077" Type="http://schemas.openxmlformats.org/officeDocument/2006/relationships/hyperlink" Target="https://service.scedc.caltech.edu/FocMech/ci38563167.cifm1.html" TargetMode="External"/><Relationship Id="rId1200" Type="http://schemas.openxmlformats.org/officeDocument/2006/relationships/hyperlink" Target="https://service.scedc.caltech.edu/FocMech/ci38591295.cifm1.html" TargetMode="External"/><Relationship Id="rId654" Type="http://schemas.openxmlformats.org/officeDocument/2006/relationships/hyperlink" Target="https://service.scedc.caltech.edu/FocMech/ci38486559.cifm1.html" TargetMode="External"/><Relationship Id="rId861" Type="http://schemas.openxmlformats.org/officeDocument/2006/relationships/hyperlink" Target="https://service.scedc.caltech.edu/FocMech/ci38513527.cifm1.html" TargetMode="External"/><Relationship Id="rId959" Type="http://schemas.openxmlformats.org/officeDocument/2006/relationships/hyperlink" Target="https://service.scedc.caltech.edu/FocMech/ci38539143.cifm1.html" TargetMode="External"/><Relationship Id="rId293" Type="http://schemas.openxmlformats.org/officeDocument/2006/relationships/hyperlink" Target="https://service.scedc.caltech.edu/FocMech/ci38462087.cifm1.html" TargetMode="External"/><Relationship Id="rId307" Type="http://schemas.openxmlformats.org/officeDocument/2006/relationships/hyperlink" Target="https://service.scedc.caltech.edu/FocMech/ci38462887.cifm1.html" TargetMode="External"/><Relationship Id="rId514" Type="http://schemas.openxmlformats.org/officeDocument/2006/relationships/hyperlink" Target="https://service.scedc.caltech.edu/FocMech/ci38474263.cifm1.html" TargetMode="External"/><Relationship Id="rId721" Type="http://schemas.openxmlformats.org/officeDocument/2006/relationships/hyperlink" Target="https://service.scedc.caltech.edu/FocMech/ci38491855.cifm1.html" TargetMode="External"/><Relationship Id="rId1144" Type="http://schemas.openxmlformats.org/officeDocument/2006/relationships/hyperlink" Target="https://service.scedc.caltech.edu/FocMech/ci38575663.cifm1.html" TargetMode="External"/><Relationship Id="rId88" Type="http://schemas.openxmlformats.org/officeDocument/2006/relationships/hyperlink" Target="https://service.scedc.caltech.edu/FocMech/ci38449719.cifm1.html" TargetMode="External"/><Relationship Id="rId153" Type="http://schemas.openxmlformats.org/officeDocument/2006/relationships/hyperlink" Target="https://service.scedc.caltech.edu/FocMech/ci38455519.cifm1.html" TargetMode="External"/><Relationship Id="rId360" Type="http://schemas.openxmlformats.org/officeDocument/2006/relationships/hyperlink" Target="https://service.scedc.caltech.edu/FocMech/ci38465143.cifm1.html" TargetMode="External"/><Relationship Id="rId598" Type="http://schemas.openxmlformats.org/officeDocument/2006/relationships/hyperlink" Target="https://service.scedc.caltech.edu/FocMech/ci38480519.cifm1.html" TargetMode="External"/><Relationship Id="rId819" Type="http://schemas.openxmlformats.org/officeDocument/2006/relationships/hyperlink" Target="https://service.scedc.caltech.edu/FocMech/ci38506303.cifm1.html" TargetMode="External"/><Relationship Id="rId1004" Type="http://schemas.openxmlformats.org/officeDocument/2006/relationships/hyperlink" Target="https://service.scedc.caltech.edu/FocMech/ci38549815.cifm1.html" TargetMode="External"/><Relationship Id="rId220" Type="http://schemas.openxmlformats.org/officeDocument/2006/relationships/hyperlink" Target="https://service.scedc.caltech.edu/FocMech/ci38458127.cifm1.html" TargetMode="External"/><Relationship Id="rId458" Type="http://schemas.openxmlformats.org/officeDocument/2006/relationships/hyperlink" Target="https://service.scedc.caltech.edu/FocMech/ci38469799.cifm1.html" TargetMode="External"/><Relationship Id="rId665" Type="http://schemas.openxmlformats.org/officeDocument/2006/relationships/hyperlink" Target="https://service.scedc.caltech.edu/FocMech/ci38487591.cifm1.html" TargetMode="External"/><Relationship Id="rId872" Type="http://schemas.openxmlformats.org/officeDocument/2006/relationships/hyperlink" Target="https://service.scedc.caltech.edu/FocMech/ci38518527.cifm1.html" TargetMode="External"/><Relationship Id="rId1088" Type="http://schemas.openxmlformats.org/officeDocument/2006/relationships/hyperlink" Target="https://service.scedc.caltech.edu/FocMech/ci38564135.cifm1.html" TargetMode="External"/><Relationship Id="rId15" Type="http://schemas.openxmlformats.org/officeDocument/2006/relationships/hyperlink" Target="https://service.scedc.caltech.edu/FocMech/ci38443383.cifm1.html" TargetMode="External"/><Relationship Id="rId318" Type="http://schemas.openxmlformats.org/officeDocument/2006/relationships/hyperlink" Target="https://service.scedc.caltech.edu/FocMech/ci38463383.cifm1.html" TargetMode="External"/><Relationship Id="rId525" Type="http://schemas.openxmlformats.org/officeDocument/2006/relationships/hyperlink" Target="https://service.scedc.caltech.edu/FocMech/ci38475223.cifm1.html" TargetMode="External"/><Relationship Id="rId732" Type="http://schemas.openxmlformats.org/officeDocument/2006/relationships/hyperlink" Target="https://service.scedc.caltech.edu/FocMech/ci38492831.cifm1.html" TargetMode="External"/><Relationship Id="rId1155" Type="http://schemas.openxmlformats.org/officeDocument/2006/relationships/hyperlink" Target="https://service.scedc.caltech.edu/FocMech/ci38578743.cifm1.html" TargetMode="External"/><Relationship Id="rId99" Type="http://schemas.openxmlformats.org/officeDocument/2006/relationships/hyperlink" Target="https://service.scedc.caltech.edu/FocMech/ci38451079.cifm1.html" TargetMode="External"/><Relationship Id="rId164" Type="http://schemas.openxmlformats.org/officeDocument/2006/relationships/hyperlink" Target="https://service.scedc.caltech.edu/FocMech/ci38456175.cifm1.html" TargetMode="External"/><Relationship Id="rId371" Type="http://schemas.openxmlformats.org/officeDocument/2006/relationships/hyperlink" Target="https://service.scedc.caltech.edu/FocMech/ci38465719.cifm1.html" TargetMode="External"/><Relationship Id="rId1015" Type="http://schemas.openxmlformats.org/officeDocument/2006/relationships/hyperlink" Target="https://service.scedc.caltech.edu/FocMech/ci38551655.cifm1.html" TargetMode="External"/><Relationship Id="rId469" Type="http://schemas.openxmlformats.org/officeDocument/2006/relationships/hyperlink" Target="https://service.scedc.caltech.edu/FocMech/ci38470303.cifm1.html" TargetMode="External"/><Relationship Id="rId676" Type="http://schemas.openxmlformats.org/officeDocument/2006/relationships/hyperlink" Target="https://service.scedc.caltech.edu/FocMech/ci38488335.cifm1.html" TargetMode="External"/><Relationship Id="rId883" Type="http://schemas.openxmlformats.org/officeDocument/2006/relationships/hyperlink" Target="https://service.scedc.caltech.edu/FocMech/ci38522071.cifm1.html" TargetMode="External"/><Relationship Id="rId1099" Type="http://schemas.openxmlformats.org/officeDocument/2006/relationships/hyperlink" Target="https://service.scedc.caltech.edu/FocMech/ci38565791.cifm1.html" TargetMode="External"/><Relationship Id="rId26" Type="http://schemas.openxmlformats.org/officeDocument/2006/relationships/hyperlink" Target="https://service.scedc.caltech.edu/FocMech/ci38443535.cifm1.html" TargetMode="External"/><Relationship Id="rId231" Type="http://schemas.openxmlformats.org/officeDocument/2006/relationships/hyperlink" Target="https://service.scedc.caltech.edu/FocMech/ci37226844.cifm1.html" TargetMode="External"/><Relationship Id="rId329" Type="http://schemas.openxmlformats.org/officeDocument/2006/relationships/hyperlink" Target="https://service.scedc.caltech.edu/FocMech/ci38463887.cifm1.html" TargetMode="External"/><Relationship Id="rId536" Type="http://schemas.openxmlformats.org/officeDocument/2006/relationships/hyperlink" Target="https://service.scedc.caltech.edu/FocMech/ci38475543.cifm1.html" TargetMode="External"/><Relationship Id="rId1166" Type="http://schemas.openxmlformats.org/officeDocument/2006/relationships/hyperlink" Target="https://service.scedc.caltech.edu/FocMech/ci38582855.cifm1.html" TargetMode="External"/><Relationship Id="rId175" Type="http://schemas.openxmlformats.org/officeDocument/2006/relationships/hyperlink" Target="https://service.scedc.caltech.edu/FocMech/ci38457103.cifm1.html" TargetMode="External"/><Relationship Id="rId743" Type="http://schemas.openxmlformats.org/officeDocument/2006/relationships/hyperlink" Target="https://service.scedc.caltech.edu/FocMech/ci38494511.cifm1.html" TargetMode="External"/><Relationship Id="rId950" Type="http://schemas.openxmlformats.org/officeDocument/2006/relationships/hyperlink" Target="https://service.scedc.caltech.edu/FocMech/ci38537071.cifm1.html" TargetMode="External"/><Relationship Id="rId1026" Type="http://schemas.openxmlformats.org/officeDocument/2006/relationships/hyperlink" Target="https://service.scedc.caltech.edu/FocMech/ci38553207.cifm1.html" TargetMode="External"/><Relationship Id="rId382" Type="http://schemas.openxmlformats.org/officeDocument/2006/relationships/hyperlink" Target="https://service.scedc.caltech.edu/FocMech/ci38466071.cifm1.html" TargetMode="External"/><Relationship Id="rId603" Type="http://schemas.openxmlformats.org/officeDocument/2006/relationships/hyperlink" Target="https://service.scedc.caltech.edu/FocMech/ci38481167.cifm1.html" TargetMode="External"/><Relationship Id="rId687" Type="http://schemas.openxmlformats.org/officeDocument/2006/relationships/hyperlink" Target="https://service.scedc.caltech.edu/FocMech/ci38489311.cifm1.html" TargetMode="External"/><Relationship Id="rId810" Type="http://schemas.openxmlformats.org/officeDocument/2006/relationships/hyperlink" Target="https://service.scedc.caltech.edu/FocMech/ci38504647.cifm1.html" TargetMode="External"/><Relationship Id="rId908" Type="http://schemas.openxmlformats.org/officeDocument/2006/relationships/hyperlink" Target="https://service.scedc.caltech.edu/FocMech/ci38527687.cifm1.html" TargetMode="External"/><Relationship Id="rId242" Type="http://schemas.openxmlformats.org/officeDocument/2006/relationships/hyperlink" Target="https://service.scedc.caltech.edu/FocMech/ci38458503.cifm1.html" TargetMode="External"/><Relationship Id="rId894" Type="http://schemas.openxmlformats.org/officeDocument/2006/relationships/hyperlink" Target="https://service.scedc.caltech.edu/FocMech/ci38523991.cifm1.html" TargetMode="External"/><Relationship Id="rId1177" Type="http://schemas.openxmlformats.org/officeDocument/2006/relationships/hyperlink" Target="https://service.scedc.caltech.edu/FocMech/ci38585215.cifm1.html" TargetMode="External"/><Relationship Id="rId37" Type="http://schemas.openxmlformats.org/officeDocument/2006/relationships/hyperlink" Target="https://service.scedc.caltech.edu/FocMech/ci38443751.cifm1.html" TargetMode="External"/><Relationship Id="rId102" Type="http://schemas.openxmlformats.org/officeDocument/2006/relationships/hyperlink" Target="https://service.scedc.caltech.edu/FocMech/ci38451839.cifm1.html" TargetMode="External"/><Relationship Id="rId547" Type="http://schemas.openxmlformats.org/officeDocument/2006/relationships/hyperlink" Target="https://service.scedc.caltech.edu/FocMech/ci38476199.cifm1.html" TargetMode="External"/><Relationship Id="rId754" Type="http://schemas.openxmlformats.org/officeDocument/2006/relationships/hyperlink" Target="https://service.scedc.caltech.edu/FocMech/ci38496503.cifm1.html" TargetMode="External"/><Relationship Id="rId961" Type="http://schemas.openxmlformats.org/officeDocument/2006/relationships/hyperlink" Target="https://service.scedc.caltech.edu/FocMech/ci38539527.cifm1.html" TargetMode="External"/><Relationship Id="rId90" Type="http://schemas.openxmlformats.org/officeDocument/2006/relationships/hyperlink" Target="https://service.scedc.caltech.edu/FocMech/ci38450215.cifm1.html" TargetMode="External"/><Relationship Id="rId186" Type="http://schemas.openxmlformats.org/officeDocument/2006/relationships/hyperlink" Target="https://service.scedc.caltech.edu/FocMech/ci38457679.cifm1.html" TargetMode="External"/><Relationship Id="rId393" Type="http://schemas.openxmlformats.org/officeDocument/2006/relationships/hyperlink" Target="https://service.scedc.caltech.edu/FocMech/ci38466631.cifm1.html" TargetMode="External"/><Relationship Id="rId407" Type="http://schemas.openxmlformats.org/officeDocument/2006/relationships/hyperlink" Target="https://service.scedc.caltech.edu/FocMech/ci38467079.cifm1.html" TargetMode="External"/><Relationship Id="rId614" Type="http://schemas.openxmlformats.org/officeDocument/2006/relationships/hyperlink" Target="https://service.scedc.caltech.edu/FocMech/ci38482207.cifm1.html" TargetMode="External"/><Relationship Id="rId821" Type="http://schemas.openxmlformats.org/officeDocument/2006/relationships/hyperlink" Target="https://service.scedc.caltech.edu/FocMech/ci38506431.cifm1.html" TargetMode="External"/><Relationship Id="rId1037" Type="http://schemas.openxmlformats.org/officeDocument/2006/relationships/hyperlink" Target="https://service.scedc.caltech.edu/FocMech/ci38555415.cifm1.html" TargetMode="External"/><Relationship Id="rId253" Type="http://schemas.openxmlformats.org/officeDocument/2006/relationships/hyperlink" Target="https://service.scedc.caltech.edu/FocMech/ci38460175.cifm1.html" TargetMode="External"/><Relationship Id="rId460" Type="http://schemas.openxmlformats.org/officeDocument/2006/relationships/hyperlink" Target="https://service.scedc.caltech.edu/FocMech/ci38469863.cifm1.html" TargetMode="External"/><Relationship Id="rId698" Type="http://schemas.openxmlformats.org/officeDocument/2006/relationships/hyperlink" Target="https://service.scedc.caltech.edu/FocMech/ci38489831.cifm1.html" TargetMode="External"/><Relationship Id="rId919" Type="http://schemas.openxmlformats.org/officeDocument/2006/relationships/hyperlink" Target="https://service.scedc.caltech.edu/FocMech/ci38532063.cifm1.html" TargetMode="External"/><Relationship Id="rId1090" Type="http://schemas.openxmlformats.org/officeDocument/2006/relationships/hyperlink" Target="https://service.scedc.caltech.edu/FocMech/ci38564247.cifm1.html" TargetMode="External"/><Relationship Id="rId1104" Type="http://schemas.openxmlformats.org/officeDocument/2006/relationships/hyperlink" Target="https://service.scedc.caltech.edu/FocMech/ci38566367.cifm1.html" TargetMode="External"/><Relationship Id="rId48" Type="http://schemas.openxmlformats.org/officeDocument/2006/relationships/hyperlink" Target="https://service.scedc.caltech.edu/FocMech/ci38444263.cifm1.html" TargetMode="External"/><Relationship Id="rId113" Type="http://schemas.openxmlformats.org/officeDocument/2006/relationships/hyperlink" Target="https://service.scedc.caltech.edu/FocMech/ci38453023.cifm1.html" TargetMode="External"/><Relationship Id="rId320" Type="http://schemas.openxmlformats.org/officeDocument/2006/relationships/hyperlink" Target="https://service.scedc.caltech.edu/FocMech/ci38463415.cifm1.html" TargetMode="External"/><Relationship Id="rId558" Type="http://schemas.openxmlformats.org/officeDocument/2006/relationships/hyperlink" Target="https://service.scedc.caltech.edu/FocMech/ci38477167.cifm1.html" TargetMode="External"/><Relationship Id="rId765" Type="http://schemas.openxmlformats.org/officeDocument/2006/relationships/hyperlink" Target="https://service.scedc.caltech.edu/FocMech/ci38498039.cifm1.html" TargetMode="External"/><Relationship Id="rId972" Type="http://schemas.openxmlformats.org/officeDocument/2006/relationships/hyperlink" Target="https://service.scedc.caltech.edu/FocMech/ci38542231.cifm1.html" TargetMode="External"/><Relationship Id="rId1188" Type="http://schemas.openxmlformats.org/officeDocument/2006/relationships/hyperlink" Target="https://service.scedc.caltech.edu/FocMech/ci38588327.cifm1.html" TargetMode="External"/><Relationship Id="rId197" Type="http://schemas.openxmlformats.org/officeDocument/2006/relationships/hyperlink" Target="https://service.scedc.caltech.edu/FocMech/ci38457815.cifm1.html" TargetMode="External"/><Relationship Id="rId418" Type="http://schemas.openxmlformats.org/officeDocument/2006/relationships/hyperlink" Target="https://service.scedc.caltech.edu/FocMech/ci38467583.cifm1.html" TargetMode="External"/><Relationship Id="rId625" Type="http://schemas.openxmlformats.org/officeDocument/2006/relationships/hyperlink" Target="https://service.scedc.caltech.edu/FocMech/ci38483119.cifm1.html" TargetMode="External"/><Relationship Id="rId832" Type="http://schemas.openxmlformats.org/officeDocument/2006/relationships/hyperlink" Target="https://service.scedc.caltech.edu/FocMech/ci38508383.cifm1.html" TargetMode="External"/><Relationship Id="rId1048" Type="http://schemas.openxmlformats.org/officeDocument/2006/relationships/hyperlink" Target="https://service.scedc.caltech.edu/FocMech/ci38557727.cifm1.html" TargetMode="External"/><Relationship Id="rId264" Type="http://schemas.openxmlformats.org/officeDocument/2006/relationships/hyperlink" Target="https://service.scedc.caltech.edu/FocMech/ci38460655.cifm1.html" TargetMode="External"/><Relationship Id="rId471" Type="http://schemas.openxmlformats.org/officeDocument/2006/relationships/hyperlink" Target="https://service.scedc.caltech.edu/FocMech/ci38470423.cifm1.html" TargetMode="External"/><Relationship Id="rId1115" Type="http://schemas.openxmlformats.org/officeDocument/2006/relationships/hyperlink" Target="https://service.scedc.caltech.edu/FocMech/ci38568991.cifm1.html" TargetMode="External"/><Relationship Id="rId59" Type="http://schemas.openxmlformats.org/officeDocument/2006/relationships/hyperlink" Target="https://service.scedc.caltech.edu/FocMech/ci38445495.cifm1.html" TargetMode="External"/><Relationship Id="rId124" Type="http://schemas.openxmlformats.org/officeDocument/2006/relationships/hyperlink" Target="https://service.scedc.caltech.edu/FocMech/ci38453719.cifm1.html" TargetMode="External"/><Relationship Id="rId569" Type="http://schemas.openxmlformats.org/officeDocument/2006/relationships/hyperlink" Target="https://service.scedc.caltech.edu/FocMech/ci38477999.cifm1.html" TargetMode="External"/><Relationship Id="rId776" Type="http://schemas.openxmlformats.org/officeDocument/2006/relationships/hyperlink" Target="https://service.scedc.caltech.edu/FocMech/ci38499743.cifm1.html" TargetMode="External"/><Relationship Id="rId983" Type="http://schemas.openxmlformats.org/officeDocument/2006/relationships/hyperlink" Target="https://service.scedc.caltech.edu/FocMech/ci38544311.cifm1.html" TargetMode="External"/><Relationship Id="rId1199" Type="http://schemas.openxmlformats.org/officeDocument/2006/relationships/hyperlink" Target="https://service.scedc.caltech.edu/FocMech/ci38590903.cifm1.html" TargetMode="External"/><Relationship Id="rId331" Type="http://schemas.openxmlformats.org/officeDocument/2006/relationships/hyperlink" Target="https://service.scedc.caltech.edu/FocMech/ci38463943.cifm1.html" TargetMode="External"/><Relationship Id="rId429" Type="http://schemas.openxmlformats.org/officeDocument/2006/relationships/hyperlink" Target="https://service.scedc.caltech.edu/FocMech/ci38467967.cifm1.html" TargetMode="External"/><Relationship Id="rId636" Type="http://schemas.openxmlformats.org/officeDocument/2006/relationships/hyperlink" Target="https://service.scedc.caltech.edu/FocMech/ci38484111.cifm1.html" TargetMode="External"/><Relationship Id="rId1059" Type="http://schemas.openxmlformats.org/officeDocument/2006/relationships/hyperlink" Target="https://service.scedc.caltech.edu/FocMech/ci38559503.cifm1.html" TargetMode="External"/><Relationship Id="rId843" Type="http://schemas.openxmlformats.org/officeDocument/2006/relationships/hyperlink" Target="https://service.scedc.caltech.edu/FocMech/ci38509559.cifm1.html" TargetMode="External"/><Relationship Id="rId1126" Type="http://schemas.openxmlformats.org/officeDocument/2006/relationships/hyperlink" Target="https://service.scedc.caltech.edu/FocMech/ci38570583.cifm1.html" TargetMode="External"/><Relationship Id="rId275" Type="http://schemas.openxmlformats.org/officeDocument/2006/relationships/hyperlink" Target="https://service.scedc.caltech.edu/FocMech/ci38461063.cifm1.html" TargetMode="External"/><Relationship Id="rId482" Type="http://schemas.openxmlformats.org/officeDocument/2006/relationships/hyperlink" Target="https://service.scedc.caltech.edu/FocMech/ci38471143.cifm1.html" TargetMode="External"/><Relationship Id="rId703" Type="http://schemas.openxmlformats.org/officeDocument/2006/relationships/hyperlink" Target="https://service.scedc.caltech.edu/FocMech/ci38490311.cifm1.html" TargetMode="External"/><Relationship Id="rId910" Type="http://schemas.openxmlformats.org/officeDocument/2006/relationships/hyperlink" Target="https://service.scedc.caltech.edu/FocMech/ci38527919.cifm1.html" TargetMode="External"/><Relationship Id="rId135" Type="http://schemas.openxmlformats.org/officeDocument/2006/relationships/hyperlink" Target="https://service.scedc.caltech.edu/FocMech/ci38454655.cifm1.html" TargetMode="External"/><Relationship Id="rId342" Type="http://schemas.openxmlformats.org/officeDocument/2006/relationships/hyperlink" Target="https://service.scedc.caltech.edu/FocMech/ci38464311.cifm1.html" TargetMode="External"/><Relationship Id="rId787" Type="http://schemas.openxmlformats.org/officeDocument/2006/relationships/hyperlink" Target="https://service.scedc.caltech.edu/FocMech/ci38501471.cifm1.html" TargetMode="External"/><Relationship Id="rId994" Type="http://schemas.openxmlformats.org/officeDocument/2006/relationships/hyperlink" Target="https://service.scedc.caltech.edu/FocMech/ci38548127.cifm1.html" TargetMode="External"/><Relationship Id="rId202" Type="http://schemas.openxmlformats.org/officeDocument/2006/relationships/hyperlink" Target="https://service.scedc.caltech.edu/FocMech/ci38457895.cifm1.html" TargetMode="External"/><Relationship Id="rId647" Type="http://schemas.openxmlformats.org/officeDocument/2006/relationships/hyperlink" Target="https://service.scedc.caltech.edu/FocMech/ci38485751.cifm1.html" TargetMode="External"/><Relationship Id="rId854" Type="http://schemas.openxmlformats.org/officeDocument/2006/relationships/hyperlink" Target="https://service.scedc.caltech.edu/FocMech/ci38512087.cifm1.html" TargetMode="External"/><Relationship Id="rId286" Type="http://schemas.openxmlformats.org/officeDocument/2006/relationships/hyperlink" Target="https://service.scedc.caltech.edu/FocMech/ci38461767.cifm1.html" TargetMode="External"/><Relationship Id="rId493" Type="http://schemas.openxmlformats.org/officeDocument/2006/relationships/hyperlink" Target="https://service.scedc.caltech.edu/FocMech/ci38472631.cifm1.html" TargetMode="External"/><Relationship Id="rId507" Type="http://schemas.openxmlformats.org/officeDocument/2006/relationships/hyperlink" Target="https://service.scedc.caltech.edu/FocMech/ci38473599.cifm1.html" TargetMode="External"/><Relationship Id="rId714" Type="http://schemas.openxmlformats.org/officeDocument/2006/relationships/hyperlink" Target="https://service.scedc.caltech.edu/FocMech/ci38491215.cifm1.html" TargetMode="External"/><Relationship Id="rId921" Type="http://schemas.openxmlformats.org/officeDocument/2006/relationships/hyperlink" Target="https://service.scedc.caltech.edu/FocMech/ci38532519.cifm1.html" TargetMode="External"/><Relationship Id="rId1137" Type="http://schemas.openxmlformats.org/officeDocument/2006/relationships/hyperlink" Target="https://service.scedc.caltech.edu/FocMech/ci38573639.cifm1.html" TargetMode="External"/><Relationship Id="rId50" Type="http://schemas.openxmlformats.org/officeDocument/2006/relationships/hyperlink" Target="https://service.scedc.caltech.edu/FocMech/ci38444487.cifm1.html" TargetMode="External"/><Relationship Id="rId146" Type="http://schemas.openxmlformats.org/officeDocument/2006/relationships/hyperlink" Target="https://service.scedc.caltech.edu/FocMech/ci38455231.cifm1.html" TargetMode="External"/><Relationship Id="rId353" Type="http://schemas.openxmlformats.org/officeDocument/2006/relationships/hyperlink" Target="https://service.scedc.caltech.edu/FocMech/ci38464895.cifm1.html" TargetMode="External"/><Relationship Id="rId560" Type="http://schemas.openxmlformats.org/officeDocument/2006/relationships/hyperlink" Target="https://service.scedc.caltech.edu/FocMech/ci38477223.cifm1.html" TargetMode="External"/><Relationship Id="rId798" Type="http://schemas.openxmlformats.org/officeDocument/2006/relationships/hyperlink" Target="https://service.scedc.caltech.edu/FocMech/ci38502663.cifm1.html" TargetMode="External"/><Relationship Id="rId1190" Type="http://schemas.openxmlformats.org/officeDocument/2006/relationships/hyperlink" Target="https://service.scedc.caltech.edu/FocMech/ci38588591.cifm1.html" TargetMode="External"/><Relationship Id="rId213" Type="http://schemas.openxmlformats.org/officeDocument/2006/relationships/hyperlink" Target="https://service.scedc.caltech.edu/FocMech/ci38458063.cifm1.html" TargetMode="External"/><Relationship Id="rId420" Type="http://schemas.openxmlformats.org/officeDocument/2006/relationships/hyperlink" Target="https://service.scedc.caltech.edu/FocMech/ci38467623.cifm1.html" TargetMode="External"/><Relationship Id="rId658" Type="http://schemas.openxmlformats.org/officeDocument/2006/relationships/hyperlink" Target="https://service.scedc.caltech.edu/FocMech/ci38486791.cifm1.html" TargetMode="External"/><Relationship Id="rId865" Type="http://schemas.openxmlformats.org/officeDocument/2006/relationships/hyperlink" Target="https://service.scedc.caltech.edu/FocMech/ci38514551.cifm1.html" TargetMode="External"/><Relationship Id="rId1050" Type="http://schemas.openxmlformats.org/officeDocument/2006/relationships/hyperlink" Target="https://service.scedc.caltech.edu/FocMech/ci38557991.cifm1.html" TargetMode="External"/><Relationship Id="rId297" Type="http://schemas.openxmlformats.org/officeDocument/2006/relationships/hyperlink" Target="https://service.scedc.caltech.edu/FocMech/ci38462295.cifm1.html" TargetMode="External"/><Relationship Id="rId518" Type="http://schemas.openxmlformats.org/officeDocument/2006/relationships/hyperlink" Target="https://service.scedc.caltech.edu/FocMech/ci38474591.cifm1.html" TargetMode="External"/><Relationship Id="rId725" Type="http://schemas.openxmlformats.org/officeDocument/2006/relationships/hyperlink" Target="https://service.scedc.caltech.edu/FocMech/ci38492015.cifm1.html" TargetMode="External"/><Relationship Id="rId932" Type="http://schemas.openxmlformats.org/officeDocument/2006/relationships/hyperlink" Target="https://service.scedc.caltech.edu/FocMech/ci38534567.cifm1.html" TargetMode="External"/><Relationship Id="rId1148" Type="http://schemas.openxmlformats.org/officeDocument/2006/relationships/hyperlink" Target="https://service.scedc.caltech.edu/FocMech/ci38577743.cifm1.html" TargetMode="External"/><Relationship Id="rId157" Type="http://schemas.openxmlformats.org/officeDocument/2006/relationships/hyperlink" Target="https://service.scedc.caltech.edu/FocMech/ci38455759.cifm1.html" TargetMode="External"/><Relationship Id="rId364" Type="http://schemas.openxmlformats.org/officeDocument/2006/relationships/hyperlink" Target="https://service.scedc.caltech.edu/FocMech/ci38465263.cifm1.html" TargetMode="External"/><Relationship Id="rId1008" Type="http://schemas.openxmlformats.org/officeDocument/2006/relationships/hyperlink" Target="https://service.scedc.caltech.edu/FocMech/ci38550423.cifm1.html" TargetMode="External"/><Relationship Id="rId61" Type="http://schemas.openxmlformats.org/officeDocument/2006/relationships/hyperlink" Target="https://service.scedc.caltech.edu/FocMech/ci38445751.cifm1.html" TargetMode="External"/><Relationship Id="rId571" Type="http://schemas.openxmlformats.org/officeDocument/2006/relationships/hyperlink" Target="https://service.scedc.caltech.edu/FocMech/ci38478039.cifm1.html" TargetMode="External"/><Relationship Id="rId669" Type="http://schemas.openxmlformats.org/officeDocument/2006/relationships/hyperlink" Target="https://service.scedc.caltech.edu/FocMech/ci38487839.cifm1.html" TargetMode="External"/><Relationship Id="rId876" Type="http://schemas.openxmlformats.org/officeDocument/2006/relationships/hyperlink" Target="https://service.scedc.caltech.edu/FocMech/ci38519399.cifm1.html" TargetMode="External"/><Relationship Id="rId19" Type="http://schemas.openxmlformats.org/officeDocument/2006/relationships/hyperlink" Target="https://service.scedc.caltech.edu/FocMech/ci38443423.cifm1.html" TargetMode="External"/><Relationship Id="rId224" Type="http://schemas.openxmlformats.org/officeDocument/2006/relationships/hyperlink" Target="https://service.scedc.caltech.edu/FocMech/ci37427213.cifm1.html" TargetMode="External"/><Relationship Id="rId431" Type="http://schemas.openxmlformats.org/officeDocument/2006/relationships/hyperlink" Target="https://service.scedc.caltech.edu/FocMech/ci38468119.cifm1.html" TargetMode="External"/><Relationship Id="rId529" Type="http://schemas.openxmlformats.org/officeDocument/2006/relationships/hyperlink" Target="https://service.scedc.caltech.edu/FocMech/ci38475351.cifm1.html" TargetMode="External"/><Relationship Id="rId736" Type="http://schemas.openxmlformats.org/officeDocument/2006/relationships/hyperlink" Target="https://service.scedc.caltech.edu/FocMech/ci38493111.cifm1.html" TargetMode="External"/><Relationship Id="rId1061" Type="http://schemas.openxmlformats.org/officeDocument/2006/relationships/hyperlink" Target="https://service.scedc.caltech.edu/FocMech/ci38559703.cifm1.html" TargetMode="External"/><Relationship Id="rId1159" Type="http://schemas.openxmlformats.org/officeDocument/2006/relationships/hyperlink" Target="https://service.scedc.caltech.edu/FocMech/ci38580615.cifm1.html" TargetMode="External"/><Relationship Id="rId168" Type="http://schemas.openxmlformats.org/officeDocument/2006/relationships/hyperlink" Target="https://service.scedc.caltech.edu/FocMech/ci38456359.cifm1.html" TargetMode="External"/><Relationship Id="rId943" Type="http://schemas.openxmlformats.org/officeDocument/2006/relationships/hyperlink" Target="https://service.scedc.caltech.edu/FocMech/ci38536487.cifm1.html" TargetMode="External"/><Relationship Id="rId1019" Type="http://schemas.openxmlformats.org/officeDocument/2006/relationships/hyperlink" Target="https://service.scedc.caltech.edu/FocMech/ci38552679.cifm1.html" TargetMode="External"/><Relationship Id="rId72" Type="http://schemas.openxmlformats.org/officeDocument/2006/relationships/hyperlink" Target="https://service.scedc.caltech.edu/FocMech/ci38446807.cifm1.html" TargetMode="External"/><Relationship Id="rId375" Type="http://schemas.openxmlformats.org/officeDocument/2006/relationships/hyperlink" Target="https://service.scedc.caltech.edu/FocMech/ci38465823.cifm1.html" TargetMode="External"/><Relationship Id="rId582" Type="http://schemas.openxmlformats.org/officeDocument/2006/relationships/hyperlink" Target="https://service.scedc.caltech.edu/FocMech/ci38478999.cifm1.html" TargetMode="External"/><Relationship Id="rId803" Type="http://schemas.openxmlformats.org/officeDocument/2006/relationships/hyperlink" Target="https://service.scedc.caltech.edu/FocMech/ci38503655.cifm1.html" TargetMode="External"/><Relationship Id="rId3" Type="http://schemas.openxmlformats.org/officeDocument/2006/relationships/hyperlink" Target="https://service.scedc.caltech.edu/FocMech/ci38443239.cifm1.html" TargetMode="External"/><Relationship Id="rId235" Type="http://schemas.openxmlformats.org/officeDocument/2006/relationships/hyperlink" Target="https://service.scedc.caltech.edu/FocMech/ci38458415.cifm1.html" TargetMode="External"/><Relationship Id="rId442" Type="http://schemas.openxmlformats.org/officeDocument/2006/relationships/hyperlink" Target="https://service.scedc.caltech.edu/FocMech/ci38468671.cifm1.html" TargetMode="External"/><Relationship Id="rId887" Type="http://schemas.openxmlformats.org/officeDocument/2006/relationships/hyperlink" Target="https://service.scedc.caltech.edu/FocMech/ci38522687.cifm1.html" TargetMode="External"/><Relationship Id="rId1072" Type="http://schemas.openxmlformats.org/officeDocument/2006/relationships/hyperlink" Target="https://service.scedc.caltech.edu/FocMech/ci38562423.cifm1.html" TargetMode="External"/><Relationship Id="rId302" Type="http://schemas.openxmlformats.org/officeDocument/2006/relationships/hyperlink" Target="https://service.scedc.caltech.edu/FocMech/ci38462535.cifm1.html" TargetMode="External"/><Relationship Id="rId747" Type="http://schemas.openxmlformats.org/officeDocument/2006/relationships/hyperlink" Target="https://service.scedc.caltech.edu/FocMech/ci38495615.cifm1.html" TargetMode="External"/><Relationship Id="rId954" Type="http://schemas.openxmlformats.org/officeDocument/2006/relationships/hyperlink" Target="https://service.scedc.caltech.edu/FocMech/ci38538375.cifm1.html" TargetMode="External"/><Relationship Id="rId83" Type="http://schemas.openxmlformats.org/officeDocument/2006/relationships/hyperlink" Target="https://service.scedc.caltech.edu/FocMech/ci38448791.cifm1.html" TargetMode="External"/><Relationship Id="rId179" Type="http://schemas.openxmlformats.org/officeDocument/2006/relationships/hyperlink" Target="https://service.scedc.caltech.edu/FocMech/ci38457487.cifm1.html" TargetMode="External"/><Relationship Id="rId386" Type="http://schemas.openxmlformats.org/officeDocument/2006/relationships/hyperlink" Target="https://service.scedc.caltech.edu/FocMech/ci38466183.cifm1.html" TargetMode="External"/><Relationship Id="rId593" Type="http://schemas.openxmlformats.org/officeDocument/2006/relationships/hyperlink" Target="https://service.scedc.caltech.edu/FocMech/ci38480175.cifm1.html" TargetMode="External"/><Relationship Id="rId607" Type="http://schemas.openxmlformats.org/officeDocument/2006/relationships/hyperlink" Target="https://service.scedc.caltech.edu/FocMech/ci38481319.cifm1.html" TargetMode="External"/><Relationship Id="rId814" Type="http://schemas.openxmlformats.org/officeDocument/2006/relationships/hyperlink" Target="https://service.scedc.caltech.edu/FocMech/ci38505087.cifm1.html" TargetMode="External"/><Relationship Id="rId246" Type="http://schemas.openxmlformats.org/officeDocument/2006/relationships/hyperlink" Target="https://service.scedc.caltech.edu/FocMech/ci38458543.cifm1.html" TargetMode="External"/><Relationship Id="rId453" Type="http://schemas.openxmlformats.org/officeDocument/2006/relationships/hyperlink" Target="https://service.scedc.caltech.edu/FocMech/ci38469599.cifm1.html" TargetMode="External"/><Relationship Id="rId660" Type="http://schemas.openxmlformats.org/officeDocument/2006/relationships/hyperlink" Target="https://service.scedc.caltech.edu/FocMech/ci38487023.cifm1.html" TargetMode="External"/><Relationship Id="rId898" Type="http://schemas.openxmlformats.org/officeDocument/2006/relationships/hyperlink" Target="https://service.scedc.caltech.edu/FocMech/ci38525711.cifm1.html" TargetMode="External"/><Relationship Id="rId1083" Type="http://schemas.openxmlformats.org/officeDocument/2006/relationships/hyperlink" Target="https://service.scedc.caltech.edu/FocMech/ci38563879.cifm1.html" TargetMode="External"/><Relationship Id="rId106" Type="http://schemas.openxmlformats.org/officeDocument/2006/relationships/hyperlink" Target="https://service.scedc.caltech.edu/FocMech/ci38452095.cifm1.html" TargetMode="External"/><Relationship Id="rId313" Type="http://schemas.openxmlformats.org/officeDocument/2006/relationships/hyperlink" Target="https://service.scedc.caltech.edu/FocMech/ci38463135.cifm1.html" TargetMode="External"/><Relationship Id="rId758" Type="http://schemas.openxmlformats.org/officeDocument/2006/relationships/hyperlink" Target="https://service.scedc.caltech.edu/FocMech/ci38497199.cifm1.html" TargetMode="External"/><Relationship Id="rId965" Type="http://schemas.openxmlformats.org/officeDocument/2006/relationships/hyperlink" Target="https://service.scedc.caltech.edu/FocMech/ci38540599.cifm1.html" TargetMode="External"/><Relationship Id="rId1150" Type="http://schemas.openxmlformats.org/officeDocument/2006/relationships/hyperlink" Target="https://service.scedc.caltech.edu/FocMech/ci38578047.cifm1.html" TargetMode="External"/><Relationship Id="rId10" Type="http://schemas.openxmlformats.org/officeDocument/2006/relationships/hyperlink" Target="https://service.scedc.caltech.edu/FocMech/ci38443319.cifm1.html" TargetMode="External"/><Relationship Id="rId94" Type="http://schemas.openxmlformats.org/officeDocument/2006/relationships/hyperlink" Target="https://service.scedc.caltech.edu/FocMech/ci38450415.cifm1.html" TargetMode="External"/><Relationship Id="rId397" Type="http://schemas.openxmlformats.org/officeDocument/2006/relationships/hyperlink" Target="https://service.scedc.caltech.edu/FocMech/ci38466759.cifm1.html" TargetMode="External"/><Relationship Id="rId520" Type="http://schemas.openxmlformats.org/officeDocument/2006/relationships/hyperlink" Target="https://service.scedc.caltech.edu/FocMech/ci38474887.cifm1.html" TargetMode="External"/><Relationship Id="rId618" Type="http://schemas.openxmlformats.org/officeDocument/2006/relationships/hyperlink" Target="https://service.scedc.caltech.edu/FocMech/ci38482655.cifm1.html" TargetMode="External"/><Relationship Id="rId825" Type="http://schemas.openxmlformats.org/officeDocument/2006/relationships/hyperlink" Target="https://service.scedc.caltech.edu/FocMech/ci38507055.cifm1.html" TargetMode="External"/><Relationship Id="rId257" Type="http://schemas.openxmlformats.org/officeDocument/2006/relationships/hyperlink" Target="https://service.scedc.caltech.edu/FocMech/ci38460343.cifm1.html" TargetMode="External"/><Relationship Id="rId464" Type="http://schemas.openxmlformats.org/officeDocument/2006/relationships/hyperlink" Target="https://service.scedc.caltech.edu/FocMech/ci38470055.cifm1.html" TargetMode="External"/><Relationship Id="rId1010" Type="http://schemas.openxmlformats.org/officeDocument/2006/relationships/hyperlink" Target="https://service.scedc.caltech.edu/FocMech/ci38550687.cifm1.html" TargetMode="External"/><Relationship Id="rId1094" Type="http://schemas.openxmlformats.org/officeDocument/2006/relationships/hyperlink" Target="https://service.scedc.caltech.edu/FocMech/ci38564759.cifm1.html" TargetMode="External"/><Relationship Id="rId1108" Type="http://schemas.openxmlformats.org/officeDocument/2006/relationships/hyperlink" Target="https://service.scedc.caltech.edu/FocMech/ci38567767.cifm1.html" TargetMode="External"/><Relationship Id="rId117" Type="http://schemas.openxmlformats.org/officeDocument/2006/relationships/hyperlink" Target="https://service.scedc.caltech.edu/FocMech/ci38453455.cifm1.html" TargetMode="External"/><Relationship Id="rId671" Type="http://schemas.openxmlformats.org/officeDocument/2006/relationships/hyperlink" Target="https://service.scedc.caltech.edu/FocMech/ci38488111.cifm1.html" TargetMode="External"/><Relationship Id="rId769" Type="http://schemas.openxmlformats.org/officeDocument/2006/relationships/hyperlink" Target="https://service.scedc.caltech.edu/FocMech/ci38498623.cifm1.html" TargetMode="External"/><Relationship Id="rId976" Type="http://schemas.openxmlformats.org/officeDocument/2006/relationships/hyperlink" Target="https://service.scedc.caltech.edu/FocMech/ci38543327.cifm1.html" TargetMode="External"/><Relationship Id="rId324" Type="http://schemas.openxmlformats.org/officeDocument/2006/relationships/hyperlink" Target="https://service.scedc.caltech.edu/FocMech/ci38463639.cifm1.html" TargetMode="External"/><Relationship Id="rId531" Type="http://schemas.openxmlformats.org/officeDocument/2006/relationships/hyperlink" Target="https://service.scedc.caltech.edu/FocMech/ci38475391.cifm1.html" TargetMode="External"/><Relationship Id="rId629" Type="http://schemas.openxmlformats.org/officeDocument/2006/relationships/hyperlink" Target="https://service.scedc.caltech.edu/FocMech/ci38483383.cifm1.html" TargetMode="External"/><Relationship Id="rId1161" Type="http://schemas.openxmlformats.org/officeDocument/2006/relationships/hyperlink" Target="https://service.scedc.caltech.edu/FocMech/ci38581279.cifm1.html" TargetMode="External"/><Relationship Id="rId836" Type="http://schemas.openxmlformats.org/officeDocument/2006/relationships/hyperlink" Target="https://service.scedc.caltech.edu/FocMech/ci38508655.cifm1.html" TargetMode="External"/><Relationship Id="rId1021" Type="http://schemas.openxmlformats.org/officeDocument/2006/relationships/hyperlink" Target="https://service.scedc.caltech.edu/FocMech/ci38552759.cifm1.html" TargetMode="External"/><Relationship Id="rId1119" Type="http://schemas.openxmlformats.org/officeDocument/2006/relationships/hyperlink" Target="https://service.scedc.caltech.edu/FocMech/ci38569807.cifm1.html" TargetMode="External"/><Relationship Id="rId903" Type="http://schemas.openxmlformats.org/officeDocument/2006/relationships/hyperlink" Target="https://service.scedc.caltech.edu/FocMech/ci38526831.cifm1.html" TargetMode="External"/><Relationship Id="rId32" Type="http://schemas.openxmlformats.org/officeDocument/2006/relationships/hyperlink" Target="https://service.scedc.caltech.edu/FocMech/ci38443671.cifm1.html" TargetMode="External"/><Relationship Id="rId181" Type="http://schemas.openxmlformats.org/officeDocument/2006/relationships/hyperlink" Target="https://service.scedc.caltech.edu/FocMech/ci38457591.cifm1.html" TargetMode="External"/><Relationship Id="rId279" Type="http://schemas.openxmlformats.org/officeDocument/2006/relationships/hyperlink" Target="https://service.scedc.caltech.edu/FocMech/ci38461455.cifm1.html" TargetMode="External"/><Relationship Id="rId486" Type="http://schemas.openxmlformats.org/officeDocument/2006/relationships/hyperlink" Target="https://service.scedc.caltech.edu/FocMech/ci38472207.cifm1.html" TargetMode="External"/><Relationship Id="rId693" Type="http://schemas.openxmlformats.org/officeDocument/2006/relationships/hyperlink" Target="https://service.scedc.caltech.edu/FocMech/ci38489743.cifm1.html" TargetMode="External"/><Relationship Id="rId139" Type="http://schemas.openxmlformats.org/officeDocument/2006/relationships/hyperlink" Target="https://service.scedc.caltech.edu/FocMech/ci38454943.cifm1.html" TargetMode="External"/><Relationship Id="rId346" Type="http://schemas.openxmlformats.org/officeDocument/2006/relationships/hyperlink" Target="https://service.scedc.caltech.edu/FocMech/ci38464519.cifm1.html" TargetMode="External"/><Relationship Id="rId553" Type="http://schemas.openxmlformats.org/officeDocument/2006/relationships/hyperlink" Target="https://service.scedc.caltech.edu/FocMech/ci38476735.cifm1.html" TargetMode="External"/><Relationship Id="rId760" Type="http://schemas.openxmlformats.org/officeDocument/2006/relationships/hyperlink" Target="https://service.scedc.caltech.edu/FocMech/ci38497535.cifm1.html" TargetMode="External"/><Relationship Id="rId998" Type="http://schemas.openxmlformats.org/officeDocument/2006/relationships/hyperlink" Target="https://service.scedc.caltech.edu/FocMech/ci38548343.cifm1.html" TargetMode="External"/><Relationship Id="rId1183" Type="http://schemas.openxmlformats.org/officeDocument/2006/relationships/hyperlink" Target="https://service.scedc.caltech.edu/FocMech/ci38586343.cifm1.html" TargetMode="External"/><Relationship Id="rId206" Type="http://schemas.openxmlformats.org/officeDocument/2006/relationships/hyperlink" Target="https://service.scedc.caltech.edu/FocMech/ci38457967.cifm1.html" TargetMode="External"/><Relationship Id="rId413" Type="http://schemas.openxmlformats.org/officeDocument/2006/relationships/hyperlink" Target="https://service.scedc.caltech.edu/FocMech/ci38467375.cifm1.html" TargetMode="External"/><Relationship Id="rId858" Type="http://schemas.openxmlformats.org/officeDocument/2006/relationships/hyperlink" Target="https://service.scedc.caltech.edu/FocMech/ci38512919.cifm1.html" TargetMode="External"/><Relationship Id="rId1043" Type="http://schemas.openxmlformats.org/officeDocument/2006/relationships/hyperlink" Target="https://service.scedc.caltech.edu/FocMech/ci38557119.cifm1.html" TargetMode="External"/><Relationship Id="rId620" Type="http://schemas.openxmlformats.org/officeDocument/2006/relationships/hyperlink" Target="https://service.scedc.caltech.edu/FocMech/ci38482775.cifm1.html" TargetMode="External"/><Relationship Id="rId718" Type="http://schemas.openxmlformats.org/officeDocument/2006/relationships/hyperlink" Target="https://service.scedc.caltech.edu/FocMech/ci38491447.cifm1.html" TargetMode="External"/><Relationship Id="rId925" Type="http://schemas.openxmlformats.org/officeDocument/2006/relationships/hyperlink" Target="https://service.scedc.caltech.edu/FocMech/ci38533423.cifm1.html" TargetMode="External"/><Relationship Id="rId1110" Type="http://schemas.openxmlformats.org/officeDocument/2006/relationships/hyperlink" Target="https://service.scedc.caltech.edu/FocMech/ci38567831.cifm1.html" TargetMode="External"/><Relationship Id="rId54" Type="http://schemas.openxmlformats.org/officeDocument/2006/relationships/hyperlink" Target="https://service.scedc.caltech.edu/FocMech/ci38444823.cifm1.html" TargetMode="External"/><Relationship Id="rId270" Type="http://schemas.openxmlformats.org/officeDocument/2006/relationships/hyperlink" Target="https://service.scedc.caltech.edu/FocMech/ci38460943.cifm1.html" TargetMode="External"/><Relationship Id="rId130" Type="http://schemas.openxmlformats.org/officeDocument/2006/relationships/hyperlink" Target="https://service.scedc.caltech.edu/FocMech/ci38454031.cifm1.html" TargetMode="External"/><Relationship Id="rId368" Type="http://schemas.openxmlformats.org/officeDocument/2006/relationships/hyperlink" Target="https://service.scedc.caltech.edu/FocMech/ci38465479.cifm1.html" TargetMode="External"/><Relationship Id="rId575" Type="http://schemas.openxmlformats.org/officeDocument/2006/relationships/hyperlink" Target="https://service.scedc.caltech.edu/FocMech/ci38478503.cifm1.html" TargetMode="External"/><Relationship Id="rId782" Type="http://schemas.openxmlformats.org/officeDocument/2006/relationships/hyperlink" Target="https://service.scedc.caltech.edu/FocMech/ci38500903.cifm1.html" TargetMode="External"/><Relationship Id="rId228" Type="http://schemas.openxmlformats.org/officeDocument/2006/relationships/hyperlink" Target="https://service.scedc.caltech.edu/FocMech/ci38458223.cifm1.html" TargetMode="External"/><Relationship Id="rId435" Type="http://schemas.openxmlformats.org/officeDocument/2006/relationships/hyperlink" Target="https://service.scedc.caltech.edu/FocMech/ci38468279.cifm1.html" TargetMode="External"/><Relationship Id="rId642" Type="http://schemas.openxmlformats.org/officeDocument/2006/relationships/hyperlink" Target="https://service.scedc.caltech.edu/FocMech/ci38484983.cifm1.html" TargetMode="External"/><Relationship Id="rId1065" Type="http://schemas.openxmlformats.org/officeDocument/2006/relationships/hyperlink" Target="https://service.scedc.caltech.edu/FocMech/ci38561015.cifm1.html" TargetMode="External"/><Relationship Id="rId502" Type="http://schemas.openxmlformats.org/officeDocument/2006/relationships/hyperlink" Target="https://service.scedc.caltech.edu/FocMech/ci38473191.cifm1.html" TargetMode="External"/><Relationship Id="rId947" Type="http://schemas.openxmlformats.org/officeDocument/2006/relationships/hyperlink" Target="https://service.scedc.caltech.edu/FocMech/ci38536927.cifm1.html" TargetMode="External"/><Relationship Id="rId1132" Type="http://schemas.openxmlformats.org/officeDocument/2006/relationships/hyperlink" Target="https://service.scedc.caltech.edu/FocMech/ci38572791.cifm1.html" TargetMode="External"/><Relationship Id="rId76" Type="http://schemas.openxmlformats.org/officeDocument/2006/relationships/hyperlink" Target="https://service.scedc.caltech.edu/FocMech/ci38447591.cifm1.html" TargetMode="External"/><Relationship Id="rId807" Type="http://schemas.openxmlformats.org/officeDocument/2006/relationships/hyperlink" Target="https://service.scedc.caltech.edu/FocMech/ci38504351.cifm1.html" TargetMode="External"/><Relationship Id="rId292" Type="http://schemas.openxmlformats.org/officeDocument/2006/relationships/hyperlink" Target="https://service.scedc.caltech.edu/FocMech/ci38461999.cifm1.html" TargetMode="External"/><Relationship Id="rId597" Type="http://schemas.openxmlformats.org/officeDocument/2006/relationships/hyperlink" Target="https://service.scedc.caltech.edu/FocMech/ci38480415.cifm1.html" TargetMode="External"/><Relationship Id="rId152" Type="http://schemas.openxmlformats.org/officeDocument/2006/relationships/hyperlink" Target="https://service.scedc.caltech.edu/FocMech/ci38455487.cifm1.html" TargetMode="External"/><Relationship Id="rId457" Type="http://schemas.openxmlformats.org/officeDocument/2006/relationships/hyperlink" Target="https://service.scedc.caltech.edu/FocMech/ci38469743.cifm1.html" TargetMode="External"/><Relationship Id="rId1087" Type="http://schemas.openxmlformats.org/officeDocument/2006/relationships/hyperlink" Target="https://service.scedc.caltech.edu/FocMech/ci38564031.cifm1.html" TargetMode="External"/><Relationship Id="rId664" Type="http://schemas.openxmlformats.org/officeDocument/2006/relationships/hyperlink" Target="https://service.scedc.caltech.edu/FocMech/ci38487519.cifm1.html" TargetMode="External"/><Relationship Id="rId871" Type="http://schemas.openxmlformats.org/officeDocument/2006/relationships/hyperlink" Target="https://service.scedc.caltech.edu/FocMech/ci38516855.cifm1.html" TargetMode="External"/><Relationship Id="rId969" Type="http://schemas.openxmlformats.org/officeDocument/2006/relationships/hyperlink" Target="https://service.scedc.caltech.edu/FocMech/ci38541391.cifm1.html" TargetMode="External"/><Relationship Id="rId317" Type="http://schemas.openxmlformats.org/officeDocument/2006/relationships/hyperlink" Target="https://service.scedc.caltech.edu/FocMech/ci38463367.cifm1.html" TargetMode="External"/><Relationship Id="rId524" Type="http://schemas.openxmlformats.org/officeDocument/2006/relationships/hyperlink" Target="https://service.scedc.caltech.edu/FocMech/ci38475199.cifm1.html" TargetMode="External"/><Relationship Id="rId731" Type="http://schemas.openxmlformats.org/officeDocument/2006/relationships/hyperlink" Target="https://service.scedc.caltech.edu/FocMech/ci38492695.cifm1.html" TargetMode="External"/><Relationship Id="rId1154" Type="http://schemas.openxmlformats.org/officeDocument/2006/relationships/hyperlink" Target="https://service.scedc.caltech.edu/FocMech/ci38578567.cifm1.html" TargetMode="External"/><Relationship Id="rId98" Type="http://schemas.openxmlformats.org/officeDocument/2006/relationships/hyperlink" Target="https://service.scedc.caltech.edu/FocMech/ci38451063.cifm1.html" TargetMode="External"/><Relationship Id="rId829" Type="http://schemas.openxmlformats.org/officeDocument/2006/relationships/hyperlink" Target="https://service.scedc.caltech.edu/FocMech/ci38507831.cifm1.html" TargetMode="External"/><Relationship Id="rId1014" Type="http://schemas.openxmlformats.org/officeDocument/2006/relationships/hyperlink" Target="https://service.scedc.caltech.edu/FocMech/ci38551623.cifm1.html" TargetMode="External"/><Relationship Id="rId25" Type="http://schemas.openxmlformats.org/officeDocument/2006/relationships/hyperlink" Target="https://service.scedc.caltech.edu/FocMech/ci38443527.cifm1.html" TargetMode="External"/><Relationship Id="rId174" Type="http://schemas.openxmlformats.org/officeDocument/2006/relationships/hyperlink" Target="https://service.scedc.caltech.edu/FocMech/ci38457015.cifm1.html" TargetMode="External"/><Relationship Id="rId381" Type="http://schemas.openxmlformats.org/officeDocument/2006/relationships/hyperlink" Target="https://service.scedc.caltech.edu/FocMech/ci38466063.cifm1.html" TargetMode="External"/><Relationship Id="rId241" Type="http://schemas.openxmlformats.org/officeDocument/2006/relationships/hyperlink" Target="https://service.scedc.caltech.edu/FocMech/ci38458495.cifm1.html" TargetMode="External"/><Relationship Id="rId479" Type="http://schemas.openxmlformats.org/officeDocument/2006/relationships/hyperlink" Target="https://service.scedc.caltech.edu/FocMech/ci38470847.cifm1.html" TargetMode="External"/><Relationship Id="rId686" Type="http://schemas.openxmlformats.org/officeDocument/2006/relationships/hyperlink" Target="https://service.scedc.caltech.edu/FocMech/ci38489271.cifm1.html" TargetMode="External"/><Relationship Id="rId893" Type="http://schemas.openxmlformats.org/officeDocument/2006/relationships/hyperlink" Target="https://service.scedc.caltech.edu/FocMech/ci38523967.cifm1.html" TargetMode="External"/><Relationship Id="rId339" Type="http://schemas.openxmlformats.org/officeDocument/2006/relationships/hyperlink" Target="https://service.scedc.caltech.edu/FocMech/ci38464159.cifm1.html" TargetMode="External"/><Relationship Id="rId546" Type="http://schemas.openxmlformats.org/officeDocument/2006/relationships/hyperlink" Target="https://service.scedc.caltech.edu/FocMech/ci38476175.cifm1.html" TargetMode="External"/><Relationship Id="rId753" Type="http://schemas.openxmlformats.org/officeDocument/2006/relationships/hyperlink" Target="https://service.scedc.caltech.edu/FocMech/ci38496367.cifm1.html" TargetMode="External"/><Relationship Id="rId1176" Type="http://schemas.openxmlformats.org/officeDocument/2006/relationships/hyperlink" Target="https://service.scedc.caltech.edu/FocMech/ci38584855.cifm1.html" TargetMode="External"/><Relationship Id="rId101" Type="http://schemas.openxmlformats.org/officeDocument/2006/relationships/hyperlink" Target="https://service.scedc.caltech.edu/FocMech/ci38451775.cifm1.html" TargetMode="External"/><Relationship Id="rId406" Type="http://schemas.openxmlformats.org/officeDocument/2006/relationships/hyperlink" Target="https://service.scedc.caltech.edu/FocMech/ci38467071.cifm1.html" TargetMode="External"/><Relationship Id="rId960" Type="http://schemas.openxmlformats.org/officeDocument/2006/relationships/hyperlink" Target="https://service.scedc.caltech.edu/FocMech/ci38539215.cifm1.html" TargetMode="External"/><Relationship Id="rId1036" Type="http://schemas.openxmlformats.org/officeDocument/2006/relationships/hyperlink" Target="https://service.scedc.caltech.edu/FocMech/ci38555079.cifm1.html" TargetMode="External"/><Relationship Id="rId613" Type="http://schemas.openxmlformats.org/officeDocument/2006/relationships/hyperlink" Target="https://service.scedc.caltech.edu/FocMech/ci38482183.cifm1.html" TargetMode="External"/><Relationship Id="rId820" Type="http://schemas.openxmlformats.org/officeDocument/2006/relationships/hyperlink" Target="https://service.scedc.caltech.edu/FocMech/ci38506391.cifm1.html" TargetMode="External"/><Relationship Id="rId918" Type="http://schemas.openxmlformats.org/officeDocument/2006/relationships/hyperlink" Target="https://service.scedc.caltech.edu/FocMech/ci38530879.cifm1.html" TargetMode="External"/><Relationship Id="rId1103" Type="http://schemas.openxmlformats.org/officeDocument/2006/relationships/hyperlink" Target="https://service.scedc.caltech.edu/FocMech/ci38566359.cifm1.html" TargetMode="External"/><Relationship Id="rId47" Type="http://schemas.openxmlformats.org/officeDocument/2006/relationships/hyperlink" Target="https://service.scedc.caltech.edu/FocMech/ci38444231.cifm1.html" TargetMode="External"/><Relationship Id="rId196" Type="http://schemas.openxmlformats.org/officeDocument/2006/relationships/hyperlink" Target="https://service.scedc.caltech.edu/FocMech/ci38457807.cifm1.html" TargetMode="External"/><Relationship Id="rId263" Type="http://schemas.openxmlformats.org/officeDocument/2006/relationships/hyperlink" Target="https://service.scedc.caltech.edu/FocMech/ci38460639.cifm1.html" TargetMode="External"/><Relationship Id="rId470" Type="http://schemas.openxmlformats.org/officeDocument/2006/relationships/hyperlink" Target="https://service.scedc.caltech.edu/FocMech/ci38470327.cifm1.html" TargetMode="External"/><Relationship Id="rId123" Type="http://schemas.openxmlformats.org/officeDocument/2006/relationships/hyperlink" Target="https://service.scedc.caltech.edu/FocMech/ci38453711.cifm1.html" TargetMode="External"/><Relationship Id="rId330" Type="http://schemas.openxmlformats.org/officeDocument/2006/relationships/hyperlink" Target="https://service.scedc.caltech.edu/FocMech/ci38463927.cifm1.html" TargetMode="External"/><Relationship Id="rId568" Type="http://schemas.openxmlformats.org/officeDocument/2006/relationships/hyperlink" Target="https://service.scedc.caltech.edu/FocMech/ci38477831.cifm1.html" TargetMode="External"/><Relationship Id="rId775" Type="http://schemas.openxmlformats.org/officeDocument/2006/relationships/hyperlink" Target="https://service.scedc.caltech.edu/FocMech/ci38499303.cifm1.html" TargetMode="External"/><Relationship Id="rId982" Type="http://schemas.openxmlformats.org/officeDocument/2006/relationships/hyperlink" Target="https://service.scedc.caltech.edu/FocMech/ci38544295.cifm1.html" TargetMode="External"/><Relationship Id="rId1198" Type="http://schemas.openxmlformats.org/officeDocument/2006/relationships/hyperlink" Target="https://service.scedc.caltech.edu/FocMech/ci38590735.cifm1.html" TargetMode="External"/><Relationship Id="rId428" Type="http://schemas.openxmlformats.org/officeDocument/2006/relationships/hyperlink" Target="https://service.scedc.caltech.edu/FocMech/ci38467927.cifm1.html" TargetMode="External"/><Relationship Id="rId635" Type="http://schemas.openxmlformats.org/officeDocument/2006/relationships/hyperlink" Target="https://service.scedc.caltech.edu/FocMech/ci38483967.cifm1.html" TargetMode="External"/><Relationship Id="rId842" Type="http://schemas.openxmlformats.org/officeDocument/2006/relationships/hyperlink" Target="https://service.scedc.caltech.edu/FocMech/ci38509543.cifm1.html" TargetMode="External"/><Relationship Id="rId1058" Type="http://schemas.openxmlformats.org/officeDocument/2006/relationships/hyperlink" Target="https://service.scedc.caltech.edu/FocMech/ci38559247.cifm1.html" TargetMode="External"/><Relationship Id="rId702" Type="http://schemas.openxmlformats.org/officeDocument/2006/relationships/hyperlink" Target="https://service.scedc.caltech.edu/FocMech/ci38490247.cifm1.html" TargetMode="External"/><Relationship Id="rId1125" Type="http://schemas.openxmlformats.org/officeDocument/2006/relationships/hyperlink" Target="https://service.scedc.caltech.edu/FocMech/ci38570415.cifm1.html" TargetMode="External"/><Relationship Id="rId69" Type="http://schemas.openxmlformats.org/officeDocument/2006/relationships/hyperlink" Target="https://service.scedc.caltech.edu/FocMech/ci38446639.cifm1.html" TargetMode="External"/><Relationship Id="rId285" Type="http://schemas.openxmlformats.org/officeDocument/2006/relationships/hyperlink" Target="https://service.scedc.caltech.edu/FocMech/ci38461695.cifm1.html" TargetMode="External"/><Relationship Id="rId492" Type="http://schemas.openxmlformats.org/officeDocument/2006/relationships/hyperlink" Target="https://service.scedc.caltech.edu/FocMech/ci38472583.cifm1.html" TargetMode="External"/><Relationship Id="rId797" Type="http://schemas.openxmlformats.org/officeDocument/2006/relationships/hyperlink" Target="https://service.scedc.caltech.edu/FocMech/ci38502647.cifm1.html" TargetMode="External"/><Relationship Id="rId145" Type="http://schemas.openxmlformats.org/officeDocument/2006/relationships/hyperlink" Target="https://service.scedc.caltech.edu/FocMech/ci38455199.cifm1.html" TargetMode="External"/><Relationship Id="rId352" Type="http://schemas.openxmlformats.org/officeDocument/2006/relationships/hyperlink" Target="https://service.scedc.caltech.edu/FocMech/ci38464871.cifm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BB31-3E63-954A-8475-67E5BA3FACFC}">
  <dimension ref="A1:BW56"/>
  <sheetViews>
    <sheetView tabSelected="1" workbookViewId="0">
      <selection activeCell="N4" sqref="N4"/>
    </sheetView>
  </sheetViews>
  <sheetFormatPr baseColWidth="10" defaultRowHeight="16" x14ac:dyDescent="0.2"/>
  <cols>
    <col min="10" max="10" width="9.83203125" customWidth="1"/>
    <col min="12" max="15" width="8.5" customWidth="1"/>
    <col min="47" max="47" width="11.83203125" bestFit="1" customWidth="1"/>
    <col min="50" max="50" width="10.83203125" style="23"/>
    <col min="53" max="53" width="10.83203125" style="23"/>
    <col min="56" max="56" width="10.83203125" style="23"/>
    <col min="59" max="59" width="10.83203125" style="23"/>
    <col min="67" max="67" width="21.83203125" customWidth="1"/>
    <col min="68" max="70" width="21.83203125" bestFit="1" customWidth="1"/>
    <col min="71" max="71" width="20.33203125" bestFit="1" customWidth="1"/>
    <col min="72" max="72" width="12.1640625" bestFit="1" customWidth="1"/>
    <col min="74" max="75" width="12" bestFit="1" customWidth="1"/>
  </cols>
  <sheetData>
    <row r="1" spans="1:75" x14ac:dyDescent="0.2">
      <c r="A1" s="25" t="s">
        <v>695</v>
      </c>
      <c r="B1" s="24" t="s">
        <v>140</v>
      </c>
      <c r="C1" s="25" t="s">
        <v>149</v>
      </c>
      <c r="D1" s="25" t="s">
        <v>150</v>
      </c>
      <c r="E1" s="25" t="s">
        <v>700</v>
      </c>
      <c r="F1" s="32" t="s">
        <v>830</v>
      </c>
      <c r="G1" s="31" t="s">
        <v>831</v>
      </c>
      <c r="H1" s="25" t="s">
        <v>151</v>
      </c>
      <c r="I1" s="25" t="s">
        <v>26</v>
      </c>
      <c r="J1" s="25" t="s">
        <v>142</v>
      </c>
      <c r="K1" s="25" t="s">
        <v>152</v>
      </c>
      <c r="L1" s="37" t="s">
        <v>345</v>
      </c>
      <c r="M1" s="37" t="s">
        <v>340</v>
      </c>
      <c r="N1" s="37" t="s">
        <v>338</v>
      </c>
      <c r="O1" s="37" t="s">
        <v>341</v>
      </c>
      <c r="P1" s="16"/>
      <c r="Q1" s="28" t="s">
        <v>153</v>
      </c>
      <c r="R1" s="28" t="str">
        <f>MomentTensor!G28</f>
        <v>MDep</v>
      </c>
      <c r="S1" s="28" t="str">
        <f>MomentTensor!H28</f>
        <v>Mp</v>
      </c>
      <c r="T1" s="28" t="str">
        <f>MomentTensor!I28</f>
        <v>Ty</v>
      </c>
      <c r="U1" s="28" t="str">
        <f>MomentTensor!J28</f>
        <v>VR</v>
      </c>
      <c r="V1" s="28" t="str">
        <f>MomentTensor!K28</f>
        <v>Str1</v>
      </c>
      <c r="W1" s="28" t="str">
        <f>MomentTensor!L28</f>
        <v>Dip1</v>
      </c>
      <c r="X1" s="28" t="str">
        <f>MomentTensor!M28</f>
        <v>Rake1</v>
      </c>
      <c r="Y1" s="28" t="str">
        <f>MomentTensor!N28</f>
        <v>Str2</v>
      </c>
      <c r="Z1" s="28" t="str">
        <f>MomentTensor!O28</f>
        <v>Dip2</v>
      </c>
      <c r="AA1" s="28" t="str">
        <f>MomentTensor!P28</f>
        <v>Rake2</v>
      </c>
      <c r="AB1" s="28" t="str">
        <f>MomentTensor!Q28</f>
        <v>Mo</v>
      </c>
      <c r="AC1" s="28" t="str">
        <f>MomentTensor!R28</f>
        <v>DC</v>
      </c>
      <c r="AD1" s="28" t="str">
        <f>MomentTensor!S28</f>
        <v>CLVD</v>
      </c>
      <c r="AE1" s="28" t="str">
        <f>MomentTensor!T28</f>
        <v>ISO</v>
      </c>
      <c r="AF1" s="16"/>
      <c r="AG1" s="26" t="s">
        <v>154</v>
      </c>
      <c r="AH1" s="26" t="str">
        <f>FM!Q30</f>
        <v>STRIKE</v>
      </c>
      <c r="AI1" s="26" t="str">
        <f>FM!R30</f>
        <v>DIP</v>
      </c>
      <c r="AJ1" s="26" t="str">
        <f>FM!S30</f>
        <v>RAKE</v>
      </c>
      <c r="AK1" s="26" t="str">
        <f>FM!T30</f>
        <v>FPUC</v>
      </c>
      <c r="AL1" s="26" t="str">
        <f>FM!U30</f>
        <v>APUC</v>
      </c>
      <c r="AM1" s="26" t="str">
        <f>FM!V30</f>
        <v>NPPL</v>
      </c>
      <c r="AN1" s="26" t="str">
        <f>FM!W30</f>
        <v>MFRAC</v>
      </c>
      <c r="AO1" s="27" t="str">
        <f>FM!X30</f>
        <v>FMQ</v>
      </c>
      <c r="AP1" s="26" t="str">
        <f>FM!Y30</f>
        <v>PROB</v>
      </c>
      <c r="AQ1" s="26" t="str">
        <f>FM!Z30</f>
        <v>STDR</v>
      </c>
      <c r="AR1" s="26" t="str">
        <f>FM!AA30</f>
        <v>NSPR</v>
      </c>
      <c r="AS1" s="26" t="str">
        <f>FM!AB30</f>
        <v>MAVG</v>
      </c>
      <c r="AT1" s="16"/>
      <c r="AU1" s="34" t="s">
        <v>1209</v>
      </c>
      <c r="AV1" s="36" t="s">
        <v>1194</v>
      </c>
      <c r="AW1" s="36" t="s">
        <v>1195</v>
      </c>
      <c r="AX1" s="39" t="s">
        <v>1196</v>
      </c>
      <c r="AY1" s="36" t="s">
        <v>1197</v>
      </c>
      <c r="AZ1" s="36" t="s">
        <v>1198</v>
      </c>
      <c r="BA1" s="39" t="s">
        <v>1199</v>
      </c>
      <c r="BB1" s="36" t="s">
        <v>1200</v>
      </c>
      <c r="BC1" s="36" t="s">
        <v>1201</v>
      </c>
      <c r="BD1" s="39" t="s">
        <v>1202</v>
      </c>
      <c r="BE1" s="37" t="s">
        <v>1203</v>
      </c>
      <c r="BF1" s="37" t="s">
        <v>1204</v>
      </c>
      <c r="BG1" s="41" t="s">
        <v>1205</v>
      </c>
      <c r="BH1" s="37"/>
      <c r="BI1" s="37" t="s">
        <v>345</v>
      </c>
      <c r="BJ1" s="37" t="s">
        <v>340</v>
      </c>
      <c r="BK1" s="37" t="s">
        <v>338</v>
      </c>
      <c r="BL1" s="37" t="s">
        <v>341</v>
      </c>
      <c r="BM1" s="37"/>
      <c r="BN1" s="37"/>
      <c r="BO1" s="36" t="str">
        <f>Mags!B1</f>
        <v>preferredMagnitudeID</v>
      </c>
      <c r="BP1" s="36" t="str">
        <f>Mags!BW1</f>
        <v>magnitude/0/_publicID</v>
      </c>
      <c r="BQ1" s="36" t="str">
        <f>Mags!CI1</f>
        <v>magnitude/1/_publicID</v>
      </c>
      <c r="BR1" s="36" t="str">
        <f>Mags!CU1</f>
        <v>magnitude/2/_publicID</v>
      </c>
      <c r="BS1" s="36" t="str">
        <f>Mags!EN1</f>
        <v>magnitude/3/_publicID</v>
      </c>
      <c r="BT1" s="29" t="s">
        <v>1206</v>
      </c>
      <c r="BU1" s="29" t="s">
        <v>1207</v>
      </c>
      <c r="BV1" s="29" t="s">
        <v>1208</v>
      </c>
      <c r="BW1" s="35" t="s">
        <v>693</v>
      </c>
    </row>
    <row r="2" spans="1:75" x14ac:dyDescent="0.2">
      <c r="A2" s="6">
        <v>1</v>
      </c>
      <c r="B2" s="6">
        <v>38443535</v>
      </c>
      <c r="C2" s="1">
        <v>43650</v>
      </c>
      <c r="D2" s="2">
        <v>0.76943287037037045</v>
      </c>
      <c r="E2">
        <v>4.2300000000000004</v>
      </c>
      <c r="F2" s="33">
        <f>'SCSN catalog'!K4</f>
        <v>4.66</v>
      </c>
      <c r="G2" s="6" t="str">
        <f>'SCSN catalog'!J4</f>
        <v xml:space="preserve">   w     </v>
      </c>
      <c r="H2">
        <v>-117.54958999999999</v>
      </c>
      <c r="I2">
        <v>35.746490000000001</v>
      </c>
      <c r="J2">
        <v>6.9889999999999999</v>
      </c>
      <c r="K2">
        <v>1</v>
      </c>
      <c r="L2" s="15">
        <v>4.66</v>
      </c>
      <c r="M2" s="15">
        <v>4.49</v>
      </c>
      <c r="N2" s="15">
        <v>4.2300000000000004</v>
      </c>
      <c r="O2" s="15">
        <v>4.32</v>
      </c>
      <c r="Q2" s="19" t="e">
        <f>VLOOKUP(B2,MomentTensor!$A$29:$A$59,1, FALSE)</f>
        <v>#N/A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7"/>
      <c r="AG2" s="20">
        <f>VLOOKUP($B2,FM!$A$32:$U$2279,1, FALSE)</f>
        <v>38443535</v>
      </c>
      <c r="AH2">
        <f>VLOOKUP($B2,FM!$A$32:$U$3000,17, FALSE)</f>
        <v>311</v>
      </c>
      <c r="AI2">
        <f>VLOOKUP($B2,FM!$A$32:$U$3000,18, FALSE)</f>
        <v>83</v>
      </c>
      <c r="AJ2">
        <f>VLOOKUP($B2,FM!$A$32:$U$3000,19, FALSE)</f>
        <v>-177</v>
      </c>
      <c r="AK2">
        <f>VLOOKUP($B2,FM!$A$32:$U$3000,20, FALSE)</f>
        <v>13</v>
      </c>
      <c r="AL2">
        <f>VLOOKUP($B2,FM!$A$32:$U$3000,21, FALSE)</f>
        <v>14</v>
      </c>
      <c r="AM2">
        <f>VLOOKUP($B2,FM!$A$32:$AB$3000,22, FALSE)</f>
        <v>44</v>
      </c>
      <c r="AN2">
        <f>VLOOKUP($B2,FM!$A$32:$AB$3000,23, FALSE)</f>
        <v>3</v>
      </c>
      <c r="AO2" s="23" t="str">
        <f>VLOOKUP($B2,FM!$A$32:$AB$3000,24, FALSE)</f>
        <v>A</v>
      </c>
      <c r="AP2">
        <f>VLOOKUP($B2,FM!$A$32:$AB$3000,25, FALSE)</f>
        <v>100</v>
      </c>
      <c r="AQ2">
        <f>VLOOKUP($B2,FM!$A$32:$AB$3000,26, FALSE)</f>
        <v>28</v>
      </c>
      <c r="AR2">
        <f>VLOOKUP($B2,FM!$A$32:$AB$3000,27, FALSE)</f>
        <v>36</v>
      </c>
      <c r="AS2" s="21">
        <f>VLOOKUP($B2,FM!$A$32:$AB$3000,28, FALSE)</f>
        <v>117</v>
      </c>
      <c r="AU2" s="22">
        <f>Mags!AI2</f>
        <v>38443535</v>
      </c>
      <c r="AV2" s="15">
        <f>Mags!BL2</f>
        <v>4.2300000000000004</v>
      </c>
      <c r="AW2" s="15">
        <f>Mags!BM2</f>
        <v>0.14099999999999999</v>
      </c>
      <c r="AX2" s="40" t="str">
        <f>Mags!BN2</f>
        <v>Mlr</v>
      </c>
      <c r="AY2" s="15">
        <f>Mags!BX2</f>
        <v>4.49</v>
      </c>
      <c r="AZ2" s="15">
        <f>Mags!BY2</f>
        <v>0.14099999999999999</v>
      </c>
      <c r="BA2" s="40" t="str">
        <f>Mags!BZ2</f>
        <v>Ml</v>
      </c>
      <c r="BB2" s="15">
        <f>Mags!CJ2</f>
        <v>4.66</v>
      </c>
      <c r="BC2" s="15">
        <f>Mags!CK2</f>
        <v>0</v>
      </c>
      <c r="BD2" s="40" t="str">
        <f>Mags!CL2</f>
        <v>Mw</v>
      </c>
      <c r="BE2" s="15">
        <f>Mags!EC2</f>
        <v>4.32</v>
      </c>
      <c r="BF2" s="15">
        <f>Mags!ED2</f>
        <v>0.33100000000000002</v>
      </c>
      <c r="BG2" s="40" t="str">
        <f>Mags!EE2</f>
        <v>Me</v>
      </c>
      <c r="BH2" s="15"/>
      <c r="BI2" s="15">
        <f>BB2</f>
        <v>4.66</v>
      </c>
      <c r="BJ2" s="15">
        <f>AY2</f>
        <v>4.49</v>
      </c>
      <c r="BK2" s="15">
        <f>AV2</f>
        <v>4.2300000000000004</v>
      </c>
      <c r="BL2" s="15">
        <f>BE2</f>
        <v>4.32</v>
      </c>
      <c r="BM2" s="15"/>
      <c r="BN2" s="15"/>
      <c r="BO2" s="15" t="str">
        <f>Mags!B2</f>
        <v>magnitudeid=109030493</v>
      </c>
      <c r="BP2" s="15" t="str">
        <f>Mags!BW2</f>
        <v>magnitudeid=108818276</v>
      </c>
      <c r="BQ2" s="15" t="str">
        <f>Mags!CI2</f>
        <v>magnitudeid=108818284</v>
      </c>
      <c r="BR2" s="15" t="str">
        <f>Mags!CU2</f>
        <v>magnitudeid=109030493</v>
      </c>
      <c r="BS2" s="15" t="str">
        <f>Mags!EN2</f>
        <v>magnitudeid=8393591</v>
      </c>
      <c r="BT2" s="30">
        <f t="shared" ref="BT2:BT33" si="0">IF(BO2=BP2,0,IF(BO2=BQ2,1,IF(BO2=BR2, 2, IF(BQ2=BS2,3))))</f>
        <v>2</v>
      </c>
      <c r="BU2" s="30">
        <f t="shared" ref="BU2:BU33" si="1">IF(BT2=0,AV2,IF(BT2=1,AY2,IF(BT2=2,BB2,IF(BT2=3,BE2))))</f>
        <v>4.66</v>
      </c>
      <c r="BV2" s="30">
        <f t="shared" ref="BV2:BV33" si="2">IF(BT2=0,AW2,IF(BT2=1,AZ2,IF(BT2=2,BC2,IF(BT2=3,BF2))))</f>
        <v>0</v>
      </c>
      <c r="BW2" s="30" t="str">
        <f t="shared" ref="BW2:BW33" si="3">IF(BT2=0,AX2,IF(BT2=1,BA2,IF(BT2=2,BD2,IF(BT2=3,BG2))))</f>
        <v>Mw</v>
      </c>
    </row>
    <row r="3" spans="1:75" x14ac:dyDescent="0.2">
      <c r="A3" s="6">
        <v>2</v>
      </c>
      <c r="B3" s="6">
        <v>38444103</v>
      </c>
      <c r="C3" s="1">
        <v>43650</v>
      </c>
      <c r="D3" s="2">
        <v>0.8305555555555556</v>
      </c>
      <c r="E3">
        <v>4.16</v>
      </c>
      <c r="F3" s="33">
        <f>'SCSN catalog'!K5</f>
        <v>4.16</v>
      </c>
      <c r="G3" s="6" t="str">
        <f>'SCSN catalog'!J5</f>
        <v xml:space="preserve">   w     </v>
      </c>
      <c r="H3">
        <v>-117.52096</v>
      </c>
      <c r="I3">
        <v>35.663159999999998</v>
      </c>
      <c r="J3">
        <v>2.0990000000000002</v>
      </c>
      <c r="K3">
        <v>1</v>
      </c>
      <c r="L3" s="15">
        <v>4.16</v>
      </c>
      <c r="M3" s="15">
        <v>4.42</v>
      </c>
      <c r="N3" s="15">
        <v>4.17</v>
      </c>
      <c r="O3" s="15">
        <v>4.32</v>
      </c>
      <c r="Q3" s="19" t="e">
        <f>VLOOKUP(B3,MomentTensor!$A$29:$A$59,1, FALSE)</f>
        <v>#N/A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  <c r="AG3" s="20">
        <f>VLOOKUP($B3,FM!$A$32:$U$2279,1, FALSE)</f>
        <v>38444103</v>
      </c>
      <c r="AH3">
        <f>VLOOKUP($B3,FM!$A$32:$U$3000,17, FALSE)</f>
        <v>316</v>
      </c>
      <c r="AI3">
        <f>VLOOKUP($B3,FM!$A$32:$U$3000,18, FALSE)</f>
        <v>89</v>
      </c>
      <c r="AJ3">
        <f>VLOOKUP($B3,FM!$A$32:$U$3000,19, FALSE)</f>
        <v>-167</v>
      </c>
      <c r="AK3">
        <f>VLOOKUP($B3,FM!$A$32:$U$3000,20, FALSE)</f>
        <v>10</v>
      </c>
      <c r="AL3">
        <f>VLOOKUP($B3,FM!$A$32:$U$3000,21, FALSE)</f>
        <v>9</v>
      </c>
      <c r="AM3">
        <f>VLOOKUP($B3,FM!$A$32:$AB$3000,22, FALSE)</f>
        <v>140</v>
      </c>
      <c r="AN3">
        <f>VLOOKUP($B3,FM!$A$32:$AB$3000,23, FALSE)</f>
        <v>15</v>
      </c>
      <c r="AO3" s="23" t="str">
        <f>VLOOKUP($B3,FM!$A$32:$AB$3000,24, FALSE)</f>
        <v>A</v>
      </c>
      <c r="AP3">
        <f>VLOOKUP($B3,FM!$A$32:$AB$3000,25, FALSE)</f>
        <v>100</v>
      </c>
      <c r="AQ3">
        <f>VLOOKUP($B3,FM!$A$32:$AB$3000,26, FALSE)</f>
        <v>82</v>
      </c>
      <c r="AR3">
        <f>VLOOKUP($B3,FM!$A$32:$AB$3000,27, FALSE)</f>
        <v>96</v>
      </c>
      <c r="AS3" s="21">
        <f>VLOOKUP($B3,FM!$A$32:$AB$3000,28, FALSE)</f>
        <v>49</v>
      </c>
      <c r="AU3" s="22">
        <f>Mags!AI3</f>
        <v>38444103</v>
      </c>
      <c r="AV3" s="15">
        <f>Mags!BL3</f>
        <v>4.16</v>
      </c>
      <c r="AW3" s="15">
        <f>Mags!BM3</f>
        <v>0</v>
      </c>
      <c r="AX3" s="40" t="str">
        <f>Mags!BN3</f>
        <v>Mw</v>
      </c>
      <c r="AY3" s="15">
        <f>Mags!BX3</f>
        <v>4.42</v>
      </c>
      <c r="AZ3" s="15">
        <f>Mags!BY3</f>
        <v>0.13700000000000001</v>
      </c>
      <c r="BA3" s="40" t="str">
        <f>Mags!BZ3</f>
        <v>Ml</v>
      </c>
      <c r="BB3" s="15">
        <f>Mags!CJ3</f>
        <v>4.17</v>
      </c>
      <c r="BC3" s="15">
        <f>Mags!CK3</f>
        <v>0.13700000000000001</v>
      </c>
      <c r="BD3" s="40" t="str">
        <f>Mags!CL3</f>
        <v>Mlr</v>
      </c>
      <c r="BE3" s="15">
        <f>Mags!EC3</f>
        <v>4.32</v>
      </c>
      <c r="BF3" s="15">
        <f>Mags!ED3</f>
        <v>0.28499999999999998</v>
      </c>
      <c r="BG3" s="40" t="str">
        <f>Mags!EE3</f>
        <v>Me</v>
      </c>
      <c r="BH3" s="15"/>
      <c r="BI3" s="15">
        <f>AV3</f>
        <v>4.16</v>
      </c>
      <c r="BJ3" s="15">
        <f>AY3</f>
        <v>4.42</v>
      </c>
      <c r="BK3" s="15">
        <f>BB3</f>
        <v>4.17</v>
      </c>
      <c r="BL3" s="15">
        <f>BE3</f>
        <v>4.32</v>
      </c>
      <c r="BM3" s="15"/>
      <c r="BN3" s="15"/>
      <c r="BO3" s="15" t="str">
        <f>Mags!B3</f>
        <v>magnitudeid=108601445</v>
      </c>
      <c r="BP3" s="15" t="str">
        <f>Mags!BW3</f>
        <v>magnitudeid=108601445</v>
      </c>
      <c r="BQ3" s="15" t="str">
        <f>Mags!CI3</f>
        <v>magnitudeid=108601989</v>
      </c>
      <c r="BR3" s="15" t="str">
        <f>Mags!CU3</f>
        <v>magnitudeid=108601997</v>
      </c>
      <c r="BS3" s="15" t="str">
        <f>Mags!EN3</f>
        <v>magnitudeid=8395943</v>
      </c>
      <c r="BT3" s="30">
        <f t="shared" si="0"/>
        <v>0</v>
      </c>
      <c r="BU3" s="30">
        <f t="shared" si="1"/>
        <v>4.16</v>
      </c>
      <c r="BV3" s="30">
        <f t="shared" si="2"/>
        <v>0</v>
      </c>
      <c r="BW3" s="30" t="str">
        <f t="shared" si="3"/>
        <v>Mw</v>
      </c>
    </row>
    <row r="4" spans="1:75" x14ac:dyDescent="0.2">
      <c r="A4" s="6">
        <v>3</v>
      </c>
      <c r="B4" s="6">
        <v>38444215</v>
      </c>
      <c r="C4" s="1">
        <v>43650</v>
      </c>
      <c r="D4" s="2">
        <v>0.84363425925925928</v>
      </c>
      <c r="E4">
        <v>3.99</v>
      </c>
      <c r="F4" s="33">
        <f>'SCSN catalog'!K6</f>
        <v>3.99</v>
      </c>
      <c r="G4" s="6" t="str">
        <f>'SCSN catalog'!J6</f>
        <v xml:space="preserve">   lr     </v>
      </c>
      <c r="H4">
        <v>-117.50994</v>
      </c>
      <c r="I4">
        <v>35.702010000000001</v>
      </c>
      <c r="J4">
        <v>4.8440000000000003</v>
      </c>
      <c r="K4">
        <v>1</v>
      </c>
      <c r="L4" s="15"/>
      <c r="M4" s="15">
        <v>4.21</v>
      </c>
      <c r="N4" s="15">
        <v>3.99</v>
      </c>
      <c r="O4" s="15">
        <v>4.13</v>
      </c>
      <c r="Q4" s="19" t="e">
        <f>VLOOKUP(B4,MomentTensor!$A$29:$A$59,1, FALSE)</f>
        <v>#N/A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7"/>
      <c r="AG4" s="20">
        <f>VLOOKUP($B4,FM!$A$32:$U$2279,1, FALSE)</f>
        <v>38444215</v>
      </c>
      <c r="AH4">
        <f>VLOOKUP($B4,FM!$A$32:$U$3000,17, FALSE)</f>
        <v>311</v>
      </c>
      <c r="AI4">
        <f>VLOOKUP($B4,FM!$A$32:$U$3000,18, FALSE)</f>
        <v>79</v>
      </c>
      <c r="AJ4">
        <f>VLOOKUP($B4,FM!$A$32:$U$3000,19, FALSE)</f>
        <v>-175</v>
      </c>
      <c r="AK4">
        <f>VLOOKUP($B4,FM!$A$32:$U$3000,20, FALSE)</f>
        <v>15</v>
      </c>
      <c r="AL4">
        <f>VLOOKUP($B4,FM!$A$32:$U$3000,21, FALSE)</f>
        <v>16</v>
      </c>
      <c r="AM4">
        <f>VLOOKUP($B4,FM!$A$32:$AB$3000,22, FALSE)</f>
        <v>37</v>
      </c>
      <c r="AN4">
        <f>VLOOKUP($B4,FM!$A$32:$AB$3000,23, FALSE)</f>
        <v>1</v>
      </c>
      <c r="AO4" s="23" t="str">
        <f>VLOOKUP($B4,FM!$A$32:$AB$3000,24, FALSE)</f>
        <v>A</v>
      </c>
      <c r="AP4">
        <f>VLOOKUP($B4,FM!$A$32:$AB$3000,25, FALSE)</f>
        <v>100</v>
      </c>
      <c r="AQ4">
        <f>VLOOKUP($B4,FM!$A$32:$AB$3000,26, FALSE)</f>
        <v>39</v>
      </c>
      <c r="AR4">
        <f>VLOOKUP($B4,FM!$A$32:$AB$3000,27, FALSE)</f>
        <v>51</v>
      </c>
      <c r="AS4" s="21">
        <f>VLOOKUP($B4,FM!$A$32:$AB$3000,28, FALSE)</f>
        <v>99</v>
      </c>
      <c r="AU4" s="22">
        <f>Mags!AI4</f>
        <v>38444215</v>
      </c>
      <c r="AV4" s="15">
        <f>Mags!BL4</f>
        <v>3.99</v>
      </c>
      <c r="AW4" s="15">
        <f>Mags!BM4</f>
        <v>0.15</v>
      </c>
      <c r="AX4" s="40" t="str">
        <f>Mags!BN4</f>
        <v>Mlr</v>
      </c>
      <c r="AY4" s="15">
        <f>Mags!BX4</f>
        <v>4.21</v>
      </c>
      <c r="AZ4" s="15">
        <f>Mags!BY4</f>
        <v>0.15</v>
      </c>
      <c r="BA4" s="40" t="str">
        <f>Mags!BZ4</f>
        <v>Ml</v>
      </c>
      <c r="BB4" s="15">
        <f>Mags!CJ4</f>
        <v>4.13</v>
      </c>
      <c r="BC4" s="15">
        <f>Mags!CK4</f>
        <v>0.30199999999999999</v>
      </c>
      <c r="BD4" s="40" t="str">
        <f>Mags!CL4</f>
        <v>Me</v>
      </c>
      <c r="BE4" s="15"/>
      <c r="BF4" s="15"/>
      <c r="BG4" s="40"/>
      <c r="BH4" s="15"/>
      <c r="BI4" s="15"/>
      <c r="BJ4" s="15">
        <f>AY4</f>
        <v>4.21</v>
      </c>
      <c r="BK4" s="15">
        <f>AV4</f>
        <v>3.99</v>
      </c>
      <c r="BL4" s="15">
        <f>BB4</f>
        <v>4.13</v>
      </c>
      <c r="BM4" s="15"/>
      <c r="BN4" s="15"/>
      <c r="BO4" s="15" t="str">
        <f>Mags!B4</f>
        <v>magnitudeid=108605501</v>
      </c>
      <c r="BP4" s="15" t="str">
        <f>Mags!BW4</f>
        <v>magnitudeid=108605501</v>
      </c>
      <c r="BQ4" s="15" t="str">
        <f>Mags!CI4</f>
        <v>magnitudeid=108605509</v>
      </c>
      <c r="BR4" s="15" t="str">
        <f>Mags!CU4</f>
        <v>magnitudeid=8396383</v>
      </c>
      <c r="BS4" s="15">
        <f>Mags!EN4</f>
        <v>0</v>
      </c>
      <c r="BT4" s="30">
        <f t="shared" si="0"/>
        <v>0</v>
      </c>
      <c r="BU4" s="30">
        <f t="shared" si="1"/>
        <v>3.99</v>
      </c>
      <c r="BV4" s="30">
        <f t="shared" si="2"/>
        <v>0.15</v>
      </c>
      <c r="BW4" s="30" t="str">
        <f t="shared" si="3"/>
        <v>Mlr</v>
      </c>
    </row>
    <row r="5" spans="1:75" x14ac:dyDescent="0.2">
      <c r="A5" s="6">
        <v>4</v>
      </c>
      <c r="B5" s="6">
        <v>38445015</v>
      </c>
      <c r="C5" s="1">
        <v>43650</v>
      </c>
      <c r="D5" s="2">
        <v>0.9184606481481481</v>
      </c>
      <c r="E5">
        <v>3.44</v>
      </c>
      <c r="F5" s="33">
        <f>'SCSN catalog'!K7</f>
        <v>3.44</v>
      </c>
      <c r="G5" s="6" t="str">
        <f>'SCSN catalog'!J7</f>
        <v xml:space="preserve">   l     </v>
      </c>
      <c r="H5">
        <v>-117.50861999999999</v>
      </c>
      <c r="I5">
        <v>35.68018</v>
      </c>
      <c r="J5">
        <v>3.7970000000000002</v>
      </c>
      <c r="K5">
        <v>1</v>
      </c>
      <c r="L5" s="15"/>
      <c r="M5" s="15">
        <v>3.44</v>
      </c>
      <c r="N5" s="15">
        <v>3.26</v>
      </c>
      <c r="O5" s="15">
        <v>3.39</v>
      </c>
      <c r="Q5" s="19" t="e">
        <f>VLOOKUP(B5,MomentTensor!$A$29:$A$59,1, FALSE)</f>
        <v>#N/A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7"/>
      <c r="AG5" s="20">
        <f>VLOOKUP($B5,FM!$A$32:$U$2279,1, FALSE)</f>
        <v>38445015</v>
      </c>
      <c r="AH5">
        <f>VLOOKUP($B5,FM!$A$32:$U$3000,17, FALSE)</f>
        <v>329</v>
      </c>
      <c r="AI5">
        <f>VLOOKUP($B5,FM!$A$32:$U$3000,18, FALSE)</f>
        <v>79</v>
      </c>
      <c r="AJ5">
        <f>VLOOKUP($B5,FM!$A$32:$U$3000,19, FALSE)</f>
        <v>178</v>
      </c>
      <c r="AK5">
        <f>VLOOKUP($B5,FM!$A$32:$U$3000,20, FALSE)</f>
        <v>15</v>
      </c>
      <c r="AL5">
        <f>VLOOKUP($B5,FM!$A$32:$U$3000,21, FALSE)</f>
        <v>14</v>
      </c>
      <c r="AM5">
        <f>VLOOKUP($B5,FM!$A$32:$AB$3000,22, FALSE)</f>
        <v>49</v>
      </c>
      <c r="AN5">
        <f>VLOOKUP($B5,FM!$A$32:$AB$3000,23, FALSE)</f>
        <v>17</v>
      </c>
      <c r="AO5" s="23" t="str">
        <f>VLOOKUP($B5,FM!$A$32:$AB$3000,24, FALSE)</f>
        <v>A</v>
      </c>
      <c r="AP5">
        <f>VLOOKUP($B5,FM!$A$32:$AB$3000,25, FALSE)</f>
        <v>100</v>
      </c>
      <c r="AQ5">
        <f>VLOOKUP($B5,FM!$A$32:$AB$3000,26, FALSE)</f>
        <v>70</v>
      </c>
      <c r="AR5">
        <f>VLOOKUP($B5,FM!$A$32:$AB$3000,27, FALSE)</f>
        <v>48</v>
      </c>
      <c r="AS5" s="21">
        <f>VLOOKUP($B5,FM!$A$32:$AB$3000,28, FALSE)</f>
        <v>57</v>
      </c>
      <c r="AU5" s="22">
        <f>Mags!AI5</f>
        <v>38445015</v>
      </c>
      <c r="AV5" s="15">
        <f>Mags!BL5</f>
        <v>3.44</v>
      </c>
      <c r="AW5" s="15">
        <f>Mags!BM5</f>
        <v>0.15</v>
      </c>
      <c r="AX5" s="40" t="str">
        <f>Mags!BN5</f>
        <v>Ml</v>
      </c>
      <c r="AY5" s="15">
        <f>Mags!BX5</f>
        <v>3.26</v>
      </c>
      <c r="AZ5" s="15">
        <f>Mags!BY5</f>
        <v>0.20100000000000001</v>
      </c>
      <c r="BA5" s="40" t="str">
        <f>Mags!BZ5</f>
        <v>Mlr</v>
      </c>
      <c r="BB5" s="15">
        <f>Mags!CJ5</f>
        <v>3.39</v>
      </c>
      <c r="BC5" s="15">
        <f>Mags!CK5</f>
        <v>0.28999999999999998</v>
      </c>
      <c r="BD5" s="40" t="str">
        <f>Mags!CL5</f>
        <v>Me</v>
      </c>
      <c r="BE5" s="15"/>
      <c r="BF5" s="15"/>
      <c r="BG5" s="40"/>
      <c r="BH5" s="15"/>
      <c r="BI5" s="15"/>
      <c r="BJ5" s="15">
        <f>AV5</f>
        <v>3.44</v>
      </c>
      <c r="BK5" s="15">
        <f>AY5</f>
        <v>3.26</v>
      </c>
      <c r="BL5" s="15">
        <f>BB5</f>
        <v>3.39</v>
      </c>
      <c r="BM5" s="15"/>
      <c r="BN5" s="15"/>
      <c r="BO5" s="15" t="str">
        <f>Mags!B5</f>
        <v>magnitudeid=108883340</v>
      </c>
      <c r="BP5" s="15" t="str">
        <f>Mags!BW5</f>
        <v>magnitudeid=108883340</v>
      </c>
      <c r="BQ5" s="15" t="str">
        <f>Mags!CI5</f>
        <v>magnitudeid=8399071</v>
      </c>
      <c r="BR5" s="15" t="str">
        <f>Mags!CU5</f>
        <v>magnitudeid=8399087</v>
      </c>
      <c r="BS5" s="15">
        <f>Mags!EN5</f>
        <v>0</v>
      </c>
      <c r="BT5" s="30">
        <f t="shared" si="0"/>
        <v>0</v>
      </c>
      <c r="BU5" s="30">
        <f t="shared" si="1"/>
        <v>3.44</v>
      </c>
      <c r="BV5" s="30">
        <f t="shared" si="2"/>
        <v>0.15</v>
      </c>
      <c r="BW5" s="30" t="str">
        <f t="shared" si="3"/>
        <v>Ml</v>
      </c>
    </row>
    <row r="6" spans="1:75" x14ac:dyDescent="0.2">
      <c r="A6" s="6">
        <v>5</v>
      </c>
      <c r="B6" s="6">
        <v>38445975</v>
      </c>
      <c r="C6" s="1">
        <v>43651</v>
      </c>
      <c r="D6" s="2">
        <v>1.2511574074074073E-2</v>
      </c>
      <c r="E6">
        <v>4.04</v>
      </c>
      <c r="F6" s="33">
        <f>'SCSN catalog'!K8</f>
        <v>4.04</v>
      </c>
      <c r="G6" s="6" t="str">
        <f>'SCSN catalog'!J8</f>
        <v xml:space="preserve">   w     </v>
      </c>
      <c r="H6">
        <v>-117.61275999999999</v>
      </c>
      <c r="I6">
        <v>35.77449</v>
      </c>
      <c r="J6">
        <v>2.3010000000000002</v>
      </c>
      <c r="K6">
        <v>1</v>
      </c>
      <c r="L6" s="15">
        <v>4.04</v>
      </c>
      <c r="M6" s="15">
        <v>4.33</v>
      </c>
      <c r="N6" s="15">
        <v>4.09</v>
      </c>
      <c r="O6" s="15">
        <v>4.18</v>
      </c>
      <c r="Q6" s="19" t="e">
        <f>VLOOKUP(B6,MomentTensor!$A$29:$A$59,1, FALSE)</f>
        <v>#N/A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7"/>
      <c r="AG6" s="20">
        <f>VLOOKUP($B6,FM!$A$32:$U$2279,1, FALSE)</f>
        <v>38445975</v>
      </c>
      <c r="AH6">
        <f>VLOOKUP($B6,FM!$A$32:$U$3000,17, FALSE)</f>
        <v>341</v>
      </c>
      <c r="AI6">
        <f>VLOOKUP($B6,FM!$A$32:$U$3000,18, FALSE)</f>
        <v>82</v>
      </c>
      <c r="AJ6">
        <f>VLOOKUP($B6,FM!$A$32:$U$3000,19, FALSE)</f>
        <v>-180</v>
      </c>
      <c r="AK6">
        <f>VLOOKUP($B6,FM!$A$32:$U$3000,20, FALSE)</f>
        <v>15</v>
      </c>
      <c r="AL6">
        <f>VLOOKUP($B6,FM!$A$32:$U$3000,21, FALSE)</f>
        <v>14</v>
      </c>
      <c r="AM6">
        <f>VLOOKUP($B6,FM!$A$32:$AB$3000,22, FALSE)</f>
        <v>22</v>
      </c>
      <c r="AN6">
        <f>VLOOKUP($B6,FM!$A$32:$AB$3000,23, FALSE)</f>
        <v>5</v>
      </c>
      <c r="AO6" s="23" t="str">
        <f>VLOOKUP($B6,FM!$A$32:$AB$3000,24, FALSE)</f>
        <v>A</v>
      </c>
      <c r="AP6">
        <f>VLOOKUP($B6,FM!$A$32:$AB$3000,25, FALSE)</f>
        <v>99</v>
      </c>
      <c r="AQ6">
        <f>VLOOKUP($B6,FM!$A$32:$AB$3000,26, FALSE)</f>
        <v>74</v>
      </c>
      <c r="AR6">
        <f>VLOOKUP($B6,FM!$A$32:$AB$3000,27, FALSE)</f>
        <v>50</v>
      </c>
      <c r="AS6" s="21">
        <f>VLOOKUP($B6,FM!$A$32:$AB$3000,28, FALSE)</f>
        <v>50</v>
      </c>
      <c r="AU6" s="22">
        <f>Mags!AI6</f>
        <v>38445975</v>
      </c>
      <c r="AV6" s="15">
        <f>Mags!BL6</f>
        <v>4.04</v>
      </c>
      <c r="AW6" s="15">
        <f>Mags!BM6</f>
        <v>0</v>
      </c>
      <c r="AX6" s="40" t="str">
        <f>Mags!BN6</f>
        <v>Mw</v>
      </c>
      <c r="AY6" s="15">
        <f>Mags!BX6</f>
        <v>4.33</v>
      </c>
      <c r="AZ6" s="15">
        <f>Mags!BY6</f>
        <v>0.15</v>
      </c>
      <c r="BA6" s="40" t="str">
        <f>Mags!BZ6</f>
        <v>Ml</v>
      </c>
      <c r="BB6" s="15">
        <f>Mags!CJ6</f>
        <v>4.09</v>
      </c>
      <c r="BC6" s="15">
        <f>Mags!CK6</f>
        <v>0.15</v>
      </c>
      <c r="BD6" s="40" t="str">
        <f>Mags!CL6</f>
        <v>Mlr</v>
      </c>
      <c r="BE6" s="15">
        <f>Mags!EC6</f>
        <v>4.18</v>
      </c>
      <c r="BF6" s="15">
        <f>Mags!ED6</f>
        <v>0.28699999999999998</v>
      </c>
      <c r="BG6" s="40" t="str">
        <f>Mags!EE6</f>
        <v>Me</v>
      </c>
      <c r="BH6" s="15"/>
      <c r="BI6" s="15">
        <f>AV6</f>
        <v>4.04</v>
      </c>
      <c r="BJ6" s="15">
        <f t="shared" ref="BJ6:BJ14" si="4">AY6</f>
        <v>4.33</v>
      </c>
      <c r="BK6" s="15">
        <f>BB6</f>
        <v>4.09</v>
      </c>
      <c r="BL6" s="15">
        <f>BE6</f>
        <v>4.18</v>
      </c>
      <c r="BM6" s="15"/>
      <c r="BN6" s="15"/>
      <c r="BO6" s="15" t="str">
        <f>Mags!B6</f>
        <v>magnitudeid=108601749</v>
      </c>
      <c r="BP6" s="15" t="str">
        <f>Mags!BW6</f>
        <v>magnitudeid=108601749</v>
      </c>
      <c r="BQ6" s="15" t="str">
        <f>Mags!CI6</f>
        <v>magnitudeid=108605277</v>
      </c>
      <c r="BR6" s="15" t="str">
        <f>Mags!CU6</f>
        <v>magnitudeid=108605285</v>
      </c>
      <c r="BS6" s="15" t="str">
        <f>Mags!EN6</f>
        <v>magnitudeid=8402255</v>
      </c>
      <c r="BT6" s="30">
        <f t="shared" si="0"/>
        <v>0</v>
      </c>
      <c r="BU6" s="30">
        <f t="shared" si="1"/>
        <v>4.04</v>
      </c>
      <c r="BV6" s="30">
        <f t="shared" si="2"/>
        <v>0</v>
      </c>
      <c r="BW6" s="30" t="str">
        <f t="shared" si="3"/>
        <v>Mw</v>
      </c>
    </row>
    <row r="7" spans="1:75" x14ac:dyDescent="0.2">
      <c r="A7" s="6">
        <v>6</v>
      </c>
      <c r="B7" s="6">
        <v>38446071</v>
      </c>
      <c r="C7" s="1">
        <v>43651</v>
      </c>
      <c r="D7" s="2">
        <v>2.2291666666666668E-2</v>
      </c>
      <c r="E7">
        <v>4.0199999999999996</v>
      </c>
      <c r="F7" s="33">
        <f>'SCSN catalog'!K9</f>
        <v>4.0199999999999996</v>
      </c>
      <c r="G7" s="6" t="str">
        <f>'SCSN catalog'!J9</f>
        <v xml:space="preserve">   w     </v>
      </c>
      <c r="H7">
        <v>-117.48171000000001</v>
      </c>
      <c r="I7">
        <v>35.705109999999998</v>
      </c>
      <c r="J7">
        <v>0.309</v>
      </c>
      <c r="K7">
        <v>1</v>
      </c>
      <c r="L7" s="15">
        <v>4.0199999999999996</v>
      </c>
      <c r="M7" s="15">
        <v>4.3600000000000003</v>
      </c>
      <c r="N7" s="15">
        <v>4.12</v>
      </c>
      <c r="O7" s="15">
        <v>4.1900000000000004</v>
      </c>
      <c r="Q7" s="19" t="e">
        <f>VLOOKUP(B7,MomentTensor!$A$29:$A$59,1, FALSE)</f>
        <v>#N/A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7"/>
      <c r="AG7" s="20">
        <f>VLOOKUP($B7,FM!$A$32:$U$2279,1, FALSE)</f>
        <v>38446071</v>
      </c>
      <c r="AH7">
        <f>VLOOKUP($B7,FM!$A$32:$U$3000,17, FALSE)</f>
        <v>307</v>
      </c>
      <c r="AI7">
        <f>VLOOKUP($B7,FM!$A$32:$U$3000,18, FALSE)</f>
        <v>75</v>
      </c>
      <c r="AJ7">
        <f>VLOOKUP($B7,FM!$A$32:$U$3000,19, FALSE)</f>
        <v>-178</v>
      </c>
      <c r="AK7">
        <f>VLOOKUP($B7,FM!$A$32:$U$3000,20, FALSE)</f>
        <v>27</v>
      </c>
      <c r="AL7">
        <f>VLOOKUP($B7,FM!$A$32:$U$3000,21, FALSE)</f>
        <v>24</v>
      </c>
      <c r="AM7">
        <f>VLOOKUP($B7,FM!$A$32:$AB$3000,22, FALSE)</f>
        <v>29</v>
      </c>
      <c r="AN7">
        <f>VLOOKUP($B7,FM!$A$32:$AB$3000,23, FALSE)</f>
        <v>11</v>
      </c>
      <c r="AO7" s="23" t="str">
        <f>VLOOKUP($B7,FM!$A$32:$AB$3000,24, FALSE)</f>
        <v>B</v>
      </c>
      <c r="AP7">
        <f>VLOOKUP($B7,FM!$A$32:$AB$3000,25, FALSE)</f>
        <v>88</v>
      </c>
      <c r="AQ7">
        <f>VLOOKUP($B7,FM!$A$32:$AB$3000,26, FALSE)</f>
        <v>75</v>
      </c>
      <c r="AR7">
        <f>VLOOKUP($B7,FM!$A$32:$AB$3000,27, FALSE)</f>
        <v>48</v>
      </c>
      <c r="AS7" s="21">
        <f>VLOOKUP($B7,FM!$A$32:$AB$3000,28, FALSE)</f>
        <v>58</v>
      </c>
      <c r="AU7" s="22">
        <f>Mags!AI7</f>
        <v>38446071</v>
      </c>
      <c r="AV7" s="15">
        <f>Mags!BL7</f>
        <v>4.0199999999999996</v>
      </c>
      <c r="AW7" s="15">
        <f>Mags!BM7</f>
        <v>0</v>
      </c>
      <c r="AX7" s="40" t="str">
        <f>Mags!BN7</f>
        <v>Mw</v>
      </c>
      <c r="AY7" s="15">
        <f>Mags!BX7</f>
        <v>4.3600000000000003</v>
      </c>
      <c r="AZ7" s="15">
        <f>Mags!BY7</f>
        <v>0.13300000000000001</v>
      </c>
      <c r="BA7" s="40" t="str">
        <f>Mags!BZ7</f>
        <v>Ml</v>
      </c>
      <c r="BB7" s="15">
        <f>Mags!CJ7</f>
        <v>4.12</v>
      </c>
      <c r="BC7" s="15">
        <f>Mags!CK7</f>
        <v>0.13300000000000001</v>
      </c>
      <c r="BD7" s="40" t="str">
        <f>Mags!CL7</f>
        <v>Mlr</v>
      </c>
      <c r="BE7" s="15">
        <f>Mags!EC7</f>
        <v>4.1900000000000004</v>
      </c>
      <c r="BF7" s="15">
        <f>Mags!ED7</f>
        <v>0.26400000000000001</v>
      </c>
      <c r="BG7" s="40" t="str">
        <f>Mags!EE7</f>
        <v>Me</v>
      </c>
      <c r="BH7" s="15"/>
      <c r="BI7" s="15">
        <f>AV7</f>
        <v>4.0199999999999996</v>
      </c>
      <c r="BJ7" s="15">
        <f t="shared" si="4"/>
        <v>4.3600000000000003</v>
      </c>
      <c r="BK7" s="15">
        <f>BB7</f>
        <v>4.12</v>
      </c>
      <c r="BL7" s="15">
        <f>BE7</f>
        <v>4.1900000000000004</v>
      </c>
      <c r="BM7" s="15"/>
      <c r="BN7" s="15"/>
      <c r="BO7" s="15" t="str">
        <f>Mags!B7</f>
        <v>magnitudeid=108601757</v>
      </c>
      <c r="BP7" s="15" t="str">
        <f>Mags!BW7</f>
        <v>magnitudeid=108601757</v>
      </c>
      <c r="BQ7" s="15" t="str">
        <f>Mags!CI7</f>
        <v>magnitudeid=108605341</v>
      </c>
      <c r="BR7" s="15" t="str">
        <f>Mags!CU7</f>
        <v>magnitudeid=108605349</v>
      </c>
      <c r="BS7" s="15" t="str">
        <f>Mags!EN7</f>
        <v>magnitudeid=8402511</v>
      </c>
      <c r="BT7" s="30">
        <f t="shared" si="0"/>
        <v>0</v>
      </c>
      <c r="BU7" s="30">
        <f t="shared" si="1"/>
        <v>4.0199999999999996</v>
      </c>
      <c r="BV7" s="30">
        <f t="shared" si="2"/>
        <v>0</v>
      </c>
      <c r="BW7" s="30" t="str">
        <f t="shared" si="3"/>
        <v>Mw</v>
      </c>
    </row>
    <row r="8" spans="1:75" x14ac:dyDescent="0.2">
      <c r="A8" s="6">
        <v>7</v>
      </c>
      <c r="B8" s="6">
        <v>38451079</v>
      </c>
      <c r="C8" s="1">
        <v>43651</v>
      </c>
      <c r="D8" s="2">
        <v>0.52673611111111118</v>
      </c>
      <c r="E8">
        <v>4.09</v>
      </c>
      <c r="F8" s="33">
        <f>'SCSN catalog'!K10</f>
        <v>4.09</v>
      </c>
      <c r="G8" s="6" t="str">
        <f>'SCSN catalog'!J10</f>
        <v xml:space="preserve">   w     </v>
      </c>
      <c r="H8">
        <v>-117.56876</v>
      </c>
      <c r="I8">
        <v>35.774769999999997</v>
      </c>
      <c r="J8">
        <v>7.34</v>
      </c>
      <c r="K8">
        <v>1</v>
      </c>
      <c r="L8" s="15">
        <v>4.09</v>
      </c>
      <c r="M8" s="15">
        <v>4.4800000000000004</v>
      </c>
      <c r="N8" s="15">
        <v>4.22</v>
      </c>
      <c r="O8" s="15">
        <v>4.34</v>
      </c>
      <c r="Q8" s="19">
        <f>VLOOKUP(B8,MomentTensor!$A$29:$A$59,1, FALSE)</f>
        <v>38451079</v>
      </c>
      <c r="R8" s="15">
        <f>VLOOKUP($B8,MomentTensor!$A$29:$T$59,7, FALSE)</f>
        <v>11</v>
      </c>
      <c r="S8" s="15">
        <f>VLOOKUP($B8,MomentTensor!$A$29:$T$59,8, FALSE)</f>
        <v>4.09</v>
      </c>
      <c r="T8" s="15" t="str">
        <f>VLOOKUP($B8,MomentTensor!$A$29:$T$59,9, FALSE)</f>
        <v>w</v>
      </c>
      <c r="U8" s="15">
        <f>VLOOKUP($B8,MomentTensor!$A$29:$T$59,10, FALSE)</f>
        <v>90</v>
      </c>
      <c r="V8" s="15">
        <f>VLOOKUP($B8,MomentTensor!$A$29:$T$59,11, FALSE)</f>
        <v>238</v>
      </c>
      <c r="W8" s="15">
        <f>VLOOKUP($B8,MomentTensor!$A$29:$T$59,12, FALSE)</f>
        <v>85</v>
      </c>
      <c r="X8" s="15">
        <f>VLOOKUP($B8,MomentTensor!$A$29:$T$59,13, FALSE)</f>
        <v>9</v>
      </c>
      <c r="Y8" s="15">
        <f>VLOOKUP($B8,MomentTensor!$A$29:$T$59,14, FALSE)</f>
        <v>147</v>
      </c>
      <c r="Z8" s="15">
        <f>VLOOKUP($B8,MomentTensor!$A$29:$T$59,15, FALSE)</f>
        <v>81</v>
      </c>
      <c r="AA8" s="15">
        <f>VLOOKUP($B8,MomentTensor!$A$29:$T$59,16, FALSE)</f>
        <v>175</v>
      </c>
      <c r="AB8" s="15">
        <f>VLOOKUP($B8,MomentTensor!$A$29:$T$59,17, FALSE)</f>
        <v>1.7100000000000001E+22</v>
      </c>
      <c r="AC8" s="15">
        <f>VLOOKUP($B8,MomentTensor!$A$29:$T$59,18, FALSE)</f>
        <v>91</v>
      </c>
      <c r="AD8" s="15">
        <f>VLOOKUP($B8,MomentTensor!$A$29:$T$59,19, FALSE)</f>
        <v>9</v>
      </c>
      <c r="AE8" s="17">
        <f>VLOOKUP($B8,MomentTensor!$A$29:$T$59,20, FALSE)</f>
        <v>0</v>
      </c>
      <c r="AG8" s="20">
        <f>VLOOKUP($B8,FM!$A$32:$U$2279,1, FALSE)</f>
        <v>38451079</v>
      </c>
      <c r="AH8">
        <f>VLOOKUP($B8,FM!$A$32:$U$3000,17, FALSE)</f>
        <v>146</v>
      </c>
      <c r="AI8">
        <f>VLOOKUP($B8,FM!$A$32:$U$3000,18, FALSE)</f>
        <v>87</v>
      </c>
      <c r="AJ8">
        <f>VLOOKUP($B8,FM!$A$32:$U$3000,19, FALSE)</f>
        <v>178</v>
      </c>
      <c r="AK8">
        <f>VLOOKUP($B8,FM!$A$32:$U$3000,20, FALSE)</f>
        <v>19</v>
      </c>
      <c r="AL8">
        <f>VLOOKUP($B8,FM!$A$32:$U$3000,21, FALSE)</f>
        <v>15</v>
      </c>
      <c r="AM8">
        <f>VLOOKUP($B8,FM!$A$32:$AB$3000,22, FALSE)</f>
        <v>33</v>
      </c>
      <c r="AN8">
        <f>VLOOKUP($B8,FM!$A$32:$AB$3000,23, FALSE)</f>
        <v>0</v>
      </c>
      <c r="AO8" s="23" t="str">
        <f>VLOOKUP($B8,FM!$A$32:$AB$3000,24, FALSE)</f>
        <v>A</v>
      </c>
      <c r="AP8">
        <f>VLOOKUP($B8,FM!$A$32:$AB$3000,25, FALSE)</f>
        <v>99</v>
      </c>
      <c r="AQ8">
        <f>VLOOKUP($B8,FM!$A$32:$AB$3000,26, FALSE)</f>
        <v>33</v>
      </c>
      <c r="AR8">
        <f>VLOOKUP($B8,FM!$A$32:$AB$3000,27, FALSE)</f>
        <v>60</v>
      </c>
      <c r="AS8" s="21">
        <f>VLOOKUP($B8,FM!$A$32:$AB$3000,28, FALSE)</f>
        <v>105</v>
      </c>
      <c r="AU8" s="22">
        <f>Mags!AI8</f>
        <v>38451079</v>
      </c>
      <c r="AV8" s="15">
        <f>Mags!BL8</f>
        <v>4.09</v>
      </c>
      <c r="AW8" s="15">
        <f>Mags!BM8</f>
        <v>0</v>
      </c>
      <c r="AX8" s="40" t="str">
        <f>Mags!BN8</f>
        <v>Mw</v>
      </c>
      <c r="AY8" s="15">
        <f>Mags!BX8</f>
        <v>4.4800000000000004</v>
      </c>
      <c r="AZ8" s="15">
        <f>Mags!BY8</f>
        <v>0.14899999999999999</v>
      </c>
      <c r="BA8" s="40" t="str">
        <f>Mags!BZ8</f>
        <v>Ml</v>
      </c>
      <c r="BB8" s="15">
        <f>Mags!CJ8</f>
        <v>4.22</v>
      </c>
      <c r="BC8" s="15">
        <f>Mags!CK8</f>
        <v>0.14899999999999999</v>
      </c>
      <c r="BD8" s="40" t="str">
        <f>Mags!CL8</f>
        <v>Mlr</v>
      </c>
      <c r="BE8" s="15">
        <f>Mags!EC8</f>
        <v>4.34</v>
      </c>
      <c r="BF8" s="15">
        <f>Mags!ED8</f>
        <v>0.29699999999999999</v>
      </c>
      <c r="BG8" s="40" t="str">
        <f>Mags!EE8</f>
        <v>Me</v>
      </c>
      <c r="BH8" s="15"/>
      <c r="BI8" s="15">
        <f>AV8</f>
        <v>4.09</v>
      </c>
      <c r="BJ8" s="15">
        <f t="shared" si="4"/>
        <v>4.4800000000000004</v>
      </c>
      <c r="BK8" s="15">
        <f>BB8</f>
        <v>4.22</v>
      </c>
      <c r="BL8" s="15">
        <f>BE8</f>
        <v>4.34</v>
      </c>
      <c r="BM8" s="15"/>
      <c r="BN8" s="15"/>
      <c r="BO8" s="15" t="str">
        <f>Mags!B8</f>
        <v>magnitudeid=108601853</v>
      </c>
      <c r="BP8" s="15" t="str">
        <f>Mags!BW8</f>
        <v>magnitudeid=108601853</v>
      </c>
      <c r="BQ8" s="15" t="str">
        <f>Mags!CI8</f>
        <v>magnitudeid=108605797</v>
      </c>
      <c r="BR8" s="15" t="str">
        <f>Mags!CU8</f>
        <v>magnitudeid=108605805</v>
      </c>
      <c r="BS8" s="15" t="str">
        <f>Mags!EN8</f>
        <v>magnitudeid=8418775</v>
      </c>
      <c r="BT8" s="30">
        <f t="shared" si="0"/>
        <v>0</v>
      </c>
      <c r="BU8" s="30">
        <f t="shared" si="1"/>
        <v>4.09</v>
      </c>
      <c r="BV8" s="30">
        <f t="shared" si="2"/>
        <v>0</v>
      </c>
      <c r="BW8" s="30" t="str">
        <f t="shared" si="3"/>
        <v>Mw</v>
      </c>
    </row>
    <row r="9" spans="1:75" x14ac:dyDescent="0.2">
      <c r="A9" s="6">
        <v>8</v>
      </c>
      <c r="B9" s="6">
        <v>38452095</v>
      </c>
      <c r="C9" s="1">
        <v>43651</v>
      </c>
      <c r="D9" s="2">
        <v>0.61079861111111111</v>
      </c>
      <c r="E9">
        <v>3.94</v>
      </c>
      <c r="F9" s="33">
        <f>'SCSN catalog'!K11</f>
        <v>3.94</v>
      </c>
      <c r="G9" s="6" t="str">
        <f>'SCSN catalog'!J11</f>
        <v xml:space="preserve">   w     </v>
      </c>
      <c r="H9">
        <v>-117.56161</v>
      </c>
      <c r="I9">
        <v>35.741869999999999</v>
      </c>
      <c r="J9">
        <v>3.9750000000000001</v>
      </c>
      <c r="K9">
        <v>1</v>
      </c>
      <c r="L9" s="15">
        <v>3.94</v>
      </c>
      <c r="M9" s="15">
        <v>3.86</v>
      </c>
      <c r="N9" s="15">
        <v>3.72</v>
      </c>
      <c r="O9" s="15">
        <v>4.0199999999999996</v>
      </c>
      <c r="Q9" s="19" t="e">
        <f>VLOOKUP(B9,MomentTensor!$A$29:$A$59,1, FALSE)</f>
        <v>#N/A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7"/>
      <c r="AG9" s="20">
        <f>VLOOKUP($B9,FM!$A$32:$U$2279,1, FALSE)</f>
        <v>38452095</v>
      </c>
      <c r="AH9">
        <f>VLOOKUP($B9,FM!$A$32:$U$3000,17, FALSE)</f>
        <v>329</v>
      </c>
      <c r="AI9">
        <f>VLOOKUP($B9,FM!$A$32:$U$3000,18, FALSE)</f>
        <v>89</v>
      </c>
      <c r="AJ9">
        <f>VLOOKUP($B9,FM!$A$32:$U$3000,19, FALSE)</f>
        <v>-167</v>
      </c>
      <c r="AK9">
        <f>VLOOKUP($B9,FM!$A$32:$U$3000,20, FALSE)</f>
        <v>12</v>
      </c>
      <c r="AL9">
        <f>VLOOKUP($B9,FM!$A$32:$U$3000,21, FALSE)</f>
        <v>11</v>
      </c>
      <c r="AM9">
        <f>VLOOKUP($B9,FM!$A$32:$AB$3000,22, FALSE)</f>
        <v>67</v>
      </c>
      <c r="AN9">
        <f>VLOOKUP($B9,FM!$A$32:$AB$3000,23, FALSE)</f>
        <v>10</v>
      </c>
      <c r="AO9" s="23" t="str">
        <f>VLOOKUP($B9,FM!$A$32:$AB$3000,24, FALSE)</f>
        <v>A</v>
      </c>
      <c r="AP9">
        <f>VLOOKUP($B9,FM!$A$32:$AB$3000,25, FALSE)</f>
        <v>100</v>
      </c>
      <c r="AQ9">
        <f>VLOOKUP($B9,FM!$A$32:$AB$3000,26, FALSE)</f>
        <v>74</v>
      </c>
      <c r="AR9">
        <f>VLOOKUP($B9,FM!$A$32:$AB$3000,27, FALSE)</f>
        <v>59</v>
      </c>
      <c r="AS9" s="21">
        <f>VLOOKUP($B9,FM!$A$32:$AB$3000,28, FALSE)</f>
        <v>47</v>
      </c>
      <c r="AU9" s="22">
        <f>Mags!AI9</f>
        <v>38452095</v>
      </c>
      <c r="AV9" s="15">
        <f>Mags!BL9</f>
        <v>3.94</v>
      </c>
      <c r="AW9" s="15">
        <f>Mags!BM9</f>
        <v>0</v>
      </c>
      <c r="AX9" s="40" t="str">
        <f>Mags!BN9</f>
        <v>Mw</v>
      </c>
      <c r="AY9" s="15">
        <f>Mags!BX9</f>
        <v>3.86</v>
      </c>
      <c r="AZ9" s="15">
        <f>Mags!BY9</f>
        <v>0.14899999999999999</v>
      </c>
      <c r="BA9" s="40" t="str">
        <f>Mags!BZ9</f>
        <v>Ml</v>
      </c>
      <c r="BB9" s="15">
        <f>Mags!CJ9</f>
        <v>3.72</v>
      </c>
      <c r="BC9" s="15">
        <f>Mags!CK9</f>
        <v>0.24399999999999999</v>
      </c>
      <c r="BD9" s="40" t="str">
        <f>Mags!CL9</f>
        <v>Mlr</v>
      </c>
      <c r="BE9" s="15">
        <f>Mags!EC9</f>
        <v>4.0199999999999996</v>
      </c>
      <c r="BF9" s="15">
        <f>Mags!ED9</f>
        <v>0.28299999999999997</v>
      </c>
      <c r="BG9" s="40" t="str">
        <f>Mags!EE9</f>
        <v>Me</v>
      </c>
      <c r="BH9" s="15"/>
      <c r="BI9" s="15">
        <f>AV9</f>
        <v>3.94</v>
      </c>
      <c r="BJ9" s="15">
        <f t="shared" si="4"/>
        <v>3.86</v>
      </c>
      <c r="BK9" s="15">
        <f>BB9</f>
        <v>3.72</v>
      </c>
      <c r="BL9" s="15">
        <f>BE9</f>
        <v>4.0199999999999996</v>
      </c>
      <c r="BM9" s="15"/>
      <c r="BN9" s="15"/>
      <c r="BO9" s="15" t="str">
        <f>Mags!B9</f>
        <v>magnitudeid=108601877</v>
      </c>
      <c r="BP9" s="15" t="str">
        <f>Mags!BW9</f>
        <v>magnitudeid=108601877</v>
      </c>
      <c r="BQ9" s="15" t="str">
        <f>Mags!CI9</f>
        <v>magnitudeid=108896596</v>
      </c>
      <c r="BR9" s="15" t="str">
        <f>Mags!CU9</f>
        <v>magnitudeid=8422415</v>
      </c>
      <c r="BS9" s="15" t="str">
        <f>Mags!EN9</f>
        <v>magnitudeid=8422431</v>
      </c>
      <c r="BT9" s="30">
        <f t="shared" si="0"/>
        <v>0</v>
      </c>
      <c r="BU9" s="30">
        <f t="shared" si="1"/>
        <v>3.94</v>
      </c>
      <c r="BV9" s="30">
        <f t="shared" si="2"/>
        <v>0</v>
      </c>
      <c r="BW9" s="30" t="str">
        <f t="shared" si="3"/>
        <v>Mw</v>
      </c>
    </row>
    <row r="10" spans="1:75" x14ac:dyDescent="0.2">
      <c r="A10" s="6">
        <v>9</v>
      </c>
      <c r="B10" s="6">
        <v>38458071</v>
      </c>
      <c r="C10" s="1">
        <v>43652</v>
      </c>
      <c r="D10" s="2">
        <v>0.20282407407407407</v>
      </c>
      <c r="E10">
        <v>3.54</v>
      </c>
      <c r="F10" s="33">
        <f>'SCSN catalog'!K12</f>
        <v>4.55</v>
      </c>
      <c r="G10" s="6" t="str">
        <f>'SCSN catalog'!J12</f>
        <v xml:space="preserve">   w     </v>
      </c>
      <c r="H10">
        <v>-117.73116</v>
      </c>
      <c r="I10">
        <v>35.890790000000003</v>
      </c>
      <c r="J10">
        <v>5.8390000000000004</v>
      </c>
      <c r="K10">
        <v>1</v>
      </c>
      <c r="L10" s="16">
        <v>4.55</v>
      </c>
      <c r="M10" s="15">
        <v>3.68</v>
      </c>
      <c r="N10" s="15">
        <v>3.54</v>
      </c>
      <c r="O10" s="15">
        <v>3.41</v>
      </c>
      <c r="Q10" s="19" t="e">
        <f>VLOOKUP(B10,MomentTensor!$A$29:$A$59,1, FALSE)</f>
        <v>#N/A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7"/>
      <c r="AG10" s="20">
        <f>VLOOKUP($B10,FM!$A$32:$U$2279,1, FALSE)</f>
        <v>38458071</v>
      </c>
      <c r="AH10">
        <f>VLOOKUP($B10,FM!$A$32:$U$3000,17, FALSE)</f>
        <v>155</v>
      </c>
      <c r="AI10">
        <f>VLOOKUP($B10,FM!$A$32:$U$3000,18, FALSE)</f>
        <v>89</v>
      </c>
      <c r="AJ10">
        <f>VLOOKUP($B10,FM!$A$32:$U$3000,19, FALSE)</f>
        <v>-167</v>
      </c>
      <c r="AK10">
        <f>VLOOKUP($B10,FM!$A$32:$U$3000,20, FALSE)</f>
        <v>23</v>
      </c>
      <c r="AL10">
        <f>VLOOKUP($B10,FM!$A$32:$U$3000,21, FALSE)</f>
        <v>23</v>
      </c>
      <c r="AM10">
        <f>VLOOKUP($B10,FM!$A$32:$AB$3000,22, FALSE)</f>
        <v>15</v>
      </c>
      <c r="AN10">
        <f>VLOOKUP($B10,FM!$A$32:$AB$3000,23, FALSE)</f>
        <v>4</v>
      </c>
      <c r="AO10" s="23" t="str">
        <f>VLOOKUP($B10,FM!$A$32:$AB$3000,24, FALSE)</f>
        <v>A</v>
      </c>
      <c r="AP10">
        <f>VLOOKUP($B10,FM!$A$32:$AB$3000,25, FALSE)</f>
        <v>90</v>
      </c>
      <c r="AQ10">
        <f>VLOOKUP($B10,FM!$A$32:$AB$3000,26, FALSE)</f>
        <v>41</v>
      </c>
      <c r="AR10">
        <f>VLOOKUP($B10,FM!$A$32:$AB$3000,27, FALSE)</f>
        <v>15</v>
      </c>
      <c r="AS10" s="21">
        <f>VLOOKUP($B10,FM!$A$32:$AB$3000,28, FALSE)</f>
        <v>82</v>
      </c>
      <c r="AU10" s="22">
        <f>Mags!AI10</f>
        <v>38458071</v>
      </c>
      <c r="AV10" s="15">
        <f>Mags!BL10</f>
        <v>3.54</v>
      </c>
      <c r="AW10" s="15">
        <f>Mags!BM10</f>
        <v>0.188</v>
      </c>
      <c r="AX10" s="40" t="str">
        <f>Mags!BN10</f>
        <v>Mlr</v>
      </c>
      <c r="AY10" s="15">
        <f>Mags!BX10</f>
        <v>3.68</v>
      </c>
      <c r="AZ10" s="15">
        <f>Mags!BY10</f>
        <v>0.188</v>
      </c>
      <c r="BA10" s="40" t="str">
        <f>Mags!BZ10</f>
        <v>Ml</v>
      </c>
      <c r="BB10" s="15">
        <f>Mags!CJ10</f>
        <v>4.55</v>
      </c>
      <c r="BC10" s="15">
        <f>Mags!CK10</f>
        <v>0</v>
      </c>
      <c r="BD10" s="40" t="str">
        <f>Mags!CL10</f>
        <v>Mw</v>
      </c>
      <c r="BE10" s="15">
        <f>Mags!EC10</f>
        <v>3.41</v>
      </c>
      <c r="BF10" s="15">
        <f>Mags!ED10</f>
        <v>0.32700000000000001</v>
      </c>
      <c r="BG10" s="40" t="str">
        <f>Mags!EE10</f>
        <v>Me</v>
      </c>
      <c r="BH10" s="15"/>
      <c r="BI10" s="16">
        <f>BB10</f>
        <v>4.55</v>
      </c>
      <c r="BJ10" s="15">
        <f t="shared" si="4"/>
        <v>3.68</v>
      </c>
      <c r="BK10" s="15">
        <f>AV10</f>
        <v>3.54</v>
      </c>
      <c r="BL10" s="15">
        <f>BE10</f>
        <v>3.41</v>
      </c>
      <c r="BM10" s="15"/>
      <c r="BN10" s="15"/>
      <c r="BO10" s="15" t="str">
        <f>Mags!B10</f>
        <v>magnitudeid=109030365</v>
      </c>
      <c r="BP10" s="15" t="str">
        <f>Mags!BW10</f>
        <v>magnitudeid=108907764</v>
      </c>
      <c r="BQ10" s="15" t="str">
        <f>Mags!CI10</f>
        <v>magnitudeid=108907772</v>
      </c>
      <c r="BR10" s="15" t="str">
        <f>Mags!CU10</f>
        <v>magnitudeid=109030365</v>
      </c>
      <c r="BS10" s="15" t="str">
        <f>Mags!EN10</f>
        <v>magnitudeid=8444695</v>
      </c>
      <c r="BT10" s="30">
        <f t="shared" si="0"/>
        <v>2</v>
      </c>
      <c r="BU10" s="30">
        <f t="shared" si="1"/>
        <v>4.55</v>
      </c>
      <c r="BV10" s="30">
        <f t="shared" si="2"/>
        <v>0</v>
      </c>
      <c r="BW10" s="30" t="str">
        <f t="shared" si="3"/>
        <v>Mw</v>
      </c>
    </row>
    <row r="11" spans="1:75" x14ac:dyDescent="0.2">
      <c r="A11" s="6">
        <v>10</v>
      </c>
      <c r="B11" s="6">
        <v>38458999</v>
      </c>
      <c r="C11" s="1">
        <v>43652</v>
      </c>
      <c r="D11" s="2">
        <v>0.27415509259259258</v>
      </c>
      <c r="E11">
        <v>4.05</v>
      </c>
      <c r="F11" s="33">
        <f>'SCSN catalog'!K13</f>
        <v>4.05</v>
      </c>
      <c r="G11" s="6" t="str">
        <f>'SCSN catalog'!J13</f>
        <v xml:space="preserve">   lr     </v>
      </c>
      <c r="H11">
        <v>-117.72287</v>
      </c>
      <c r="I11">
        <v>35.895060000000001</v>
      </c>
      <c r="J11">
        <v>8.5449999999999999</v>
      </c>
      <c r="K11">
        <v>1</v>
      </c>
      <c r="L11" s="15"/>
      <c r="M11" s="15">
        <v>4.28</v>
      </c>
      <c r="N11" s="15">
        <v>4.05</v>
      </c>
      <c r="O11" s="16">
        <v>4.16</v>
      </c>
      <c r="Q11" s="19" t="e">
        <f>VLOOKUP(B11,MomentTensor!$A$29:$A$59,1, FALSE)</f>
        <v>#N/A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7"/>
      <c r="AG11" s="20">
        <f>VLOOKUP($B11,FM!$A$32:$U$2279,1, FALSE)</f>
        <v>38458999</v>
      </c>
      <c r="AH11">
        <f>VLOOKUP($B11,FM!$A$32:$U$3000,17, FALSE)</f>
        <v>335</v>
      </c>
      <c r="AI11">
        <f>VLOOKUP($B11,FM!$A$32:$U$3000,18, FALSE)</f>
        <v>84</v>
      </c>
      <c r="AJ11">
        <f>VLOOKUP($B11,FM!$A$32:$U$3000,19, FALSE)</f>
        <v>-167</v>
      </c>
      <c r="AK11">
        <f>VLOOKUP($B11,FM!$A$32:$U$3000,20, FALSE)</f>
        <v>12</v>
      </c>
      <c r="AL11">
        <f>VLOOKUP($B11,FM!$A$32:$U$3000,21, FALSE)</f>
        <v>11</v>
      </c>
      <c r="AM11">
        <f>VLOOKUP($B11,FM!$A$32:$AB$3000,22, FALSE)</f>
        <v>46</v>
      </c>
      <c r="AN11">
        <f>VLOOKUP($B11,FM!$A$32:$AB$3000,23, FALSE)</f>
        <v>11</v>
      </c>
      <c r="AO11" s="23" t="str">
        <f>VLOOKUP($B11,FM!$A$32:$AB$3000,24, FALSE)</f>
        <v>A</v>
      </c>
      <c r="AP11">
        <f>VLOOKUP($B11,FM!$A$32:$AB$3000,25, FALSE)</f>
        <v>100</v>
      </c>
      <c r="AQ11">
        <f>VLOOKUP($B11,FM!$A$32:$AB$3000,26, FALSE)</f>
        <v>36</v>
      </c>
      <c r="AR11">
        <f>VLOOKUP($B11,FM!$A$32:$AB$3000,27, FALSE)</f>
        <v>38</v>
      </c>
      <c r="AS11" s="21">
        <f>VLOOKUP($B11,FM!$A$32:$AB$3000,28, FALSE)</f>
        <v>126</v>
      </c>
      <c r="AU11" s="22">
        <f>Mags!AI11</f>
        <v>38458999</v>
      </c>
      <c r="AV11" s="15">
        <f>Mags!BL11</f>
        <v>4.05</v>
      </c>
      <c r="AW11" s="15">
        <f>Mags!BM11</f>
        <v>0.13200000000000001</v>
      </c>
      <c r="AX11" s="40" t="str">
        <f>Mags!BN11</f>
        <v>Mlr</v>
      </c>
      <c r="AY11" s="15">
        <f>Mags!BX11</f>
        <v>4.28</v>
      </c>
      <c r="AZ11" s="15">
        <f>Mags!BY11</f>
        <v>0.13100000000000001</v>
      </c>
      <c r="BA11" s="40" t="str">
        <f>Mags!BZ11</f>
        <v>Ml</v>
      </c>
      <c r="BB11" s="15">
        <f>Mags!CJ11</f>
        <v>4.16</v>
      </c>
      <c r="BC11" s="15">
        <f>Mags!CK11</f>
        <v>0.32800000000000001</v>
      </c>
      <c r="BD11" s="40" t="str">
        <f>Mags!CL11</f>
        <v>Me</v>
      </c>
      <c r="BE11" s="15"/>
      <c r="BF11" s="15"/>
      <c r="BG11" s="40"/>
      <c r="BH11" s="15"/>
      <c r="BI11" s="15"/>
      <c r="BJ11" s="15">
        <f t="shared" si="4"/>
        <v>4.28</v>
      </c>
      <c r="BK11" s="15">
        <f>AV11</f>
        <v>4.05</v>
      </c>
      <c r="BL11" s="16">
        <f>BB11</f>
        <v>4.16</v>
      </c>
      <c r="BM11" s="15"/>
      <c r="BN11" s="15"/>
      <c r="BO11" s="15" t="str">
        <f>Mags!B11</f>
        <v>magnitudeid=108818804</v>
      </c>
      <c r="BP11" s="15" t="str">
        <f>Mags!BW11</f>
        <v>magnitudeid=108818804</v>
      </c>
      <c r="BQ11" s="15" t="str">
        <f>Mags!CI11</f>
        <v>magnitudeid=108818812</v>
      </c>
      <c r="BR11" s="15" t="str">
        <f>Mags!CU11</f>
        <v>magnitudeid=8449111</v>
      </c>
      <c r="BS11" s="15">
        <f>Mags!EN11</f>
        <v>0</v>
      </c>
      <c r="BT11" s="30">
        <f t="shared" si="0"/>
        <v>0</v>
      </c>
      <c r="BU11" s="30">
        <f t="shared" si="1"/>
        <v>4.05</v>
      </c>
      <c r="BV11" s="30">
        <f t="shared" si="2"/>
        <v>0.13200000000000001</v>
      </c>
      <c r="BW11" s="30" t="str">
        <f t="shared" si="3"/>
        <v>Mlr</v>
      </c>
    </row>
    <row r="12" spans="1:75" x14ac:dyDescent="0.2">
      <c r="A12" s="6">
        <v>11</v>
      </c>
      <c r="B12" s="6">
        <v>38459327</v>
      </c>
      <c r="C12" s="1">
        <v>43652</v>
      </c>
      <c r="D12" s="2">
        <v>0.29493055555555553</v>
      </c>
      <c r="E12">
        <v>3.88</v>
      </c>
      <c r="F12" s="33">
        <f>'SCSN catalog'!K14</f>
        <v>3.97</v>
      </c>
      <c r="G12" s="6" t="str">
        <f>'SCSN catalog'!J14</f>
        <v xml:space="preserve">   w     </v>
      </c>
      <c r="H12">
        <v>-117.72693</v>
      </c>
      <c r="I12">
        <v>35.894759999999998</v>
      </c>
      <c r="J12">
        <v>6.415</v>
      </c>
      <c r="K12">
        <v>1</v>
      </c>
      <c r="L12" s="15">
        <v>3.97</v>
      </c>
      <c r="M12" s="15">
        <v>4.08</v>
      </c>
      <c r="N12" s="15">
        <v>3.88</v>
      </c>
      <c r="O12" s="15">
        <v>3.7</v>
      </c>
      <c r="Q12" s="19" t="e">
        <f>VLOOKUP(B12,MomentTensor!$A$29:$A$59,1, FALSE)</f>
        <v>#N/A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7"/>
      <c r="AG12" s="20">
        <f>VLOOKUP($B12,FM!$A$32:$U$2279,1, FALSE)</f>
        <v>38459327</v>
      </c>
      <c r="AH12">
        <f>VLOOKUP($B12,FM!$A$32:$U$3000,17, FALSE)</f>
        <v>156</v>
      </c>
      <c r="AI12">
        <f>VLOOKUP($B12,FM!$A$32:$U$3000,18, FALSE)</f>
        <v>51</v>
      </c>
      <c r="AJ12">
        <f>VLOOKUP($B12,FM!$A$32:$U$3000,19, FALSE)</f>
        <v>170</v>
      </c>
      <c r="AK12">
        <f>VLOOKUP($B12,FM!$A$32:$U$3000,20, FALSE)</f>
        <v>25</v>
      </c>
      <c r="AL12">
        <f>VLOOKUP($B12,FM!$A$32:$U$3000,21, FALSE)</f>
        <v>29</v>
      </c>
      <c r="AM12">
        <f>VLOOKUP($B12,FM!$A$32:$AB$3000,22, FALSE)</f>
        <v>95</v>
      </c>
      <c r="AN12">
        <f>VLOOKUP($B12,FM!$A$32:$AB$3000,23, FALSE)</f>
        <v>30</v>
      </c>
      <c r="AO12" s="23" t="str">
        <f>VLOOKUP($B12,FM!$A$32:$AB$3000,24, FALSE)</f>
        <v>B</v>
      </c>
      <c r="AP12">
        <f>VLOOKUP($B12,FM!$A$32:$AB$3000,25, FALSE)</f>
        <v>72</v>
      </c>
      <c r="AQ12">
        <f>VLOOKUP($B12,FM!$A$32:$AB$3000,26, FALSE)</f>
        <v>77</v>
      </c>
      <c r="AR12">
        <f>VLOOKUP($B12,FM!$A$32:$AB$3000,27, FALSE)</f>
        <v>36</v>
      </c>
      <c r="AS12" s="21">
        <f>VLOOKUP($B12,FM!$A$32:$AB$3000,28, FALSE)</f>
        <v>55</v>
      </c>
      <c r="AU12" s="22">
        <f>Mags!AI12</f>
        <v>38459327</v>
      </c>
      <c r="AV12" s="15">
        <f>Mags!BL12</f>
        <v>3.88</v>
      </c>
      <c r="AW12" s="15">
        <f>Mags!BM12</f>
        <v>0.17</v>
      </c>
      <c r="AX12" s="40" t="str">
        <f>Mags!BN12</f>
        <v>Mlr</v>
      </c>
      <c r="AY12" s="15">
        <f>Mags!BX12</f>
        <v>4.08</v>
      </c>
      <c r="AZ12" s="15">
        <f>Mags!BY12</f>
        <v>0.17</v>
      </c>
      <c r="BA12" s="40" t="str">
        <f>Mags!BZ12</f>
        <v>Ml</v>
      </c>
      <c r="BB12" s="15">
        <f>Mags!CJ12</f>
        <v>3.97</v>
      </c>
      <c r="BC12" s="15">
        <f>Mags!CK12</f>
        <v>0</v>
      </c>
      <c r="BD12" s="40" t="str">
        <f>Mags!CL12</f>
        <v>Mw</v>
      </c>
      <c r="BE12" s="15">
        <f>Mags!EC12</f>
        <v>3.7</v>
      </c>
      <c r="BF12" s="15">
        <f>Mags!ED12</f>
        <v>0.377</v>
      </c>
      <c r="BG12" s="40" t="str">
        <f>Mags!EE12</f>
        <v>Me</v>
      </c>
      <c r="BH12" s="15"/>
      <c r="BI12" s="15">
        <f>BB12</f>
        <v>3.97</v>
      </c>
      <c r="BJ12" s="15">
        <f t="shared" si="4"/>
        <v>4.08</v>
      </c>
      <c r="BK12" s="15">
        <f>AV12</f>
        <v>3.88</v>
      </c>
      <c r="BL12" s="15">
        <f>BE12</f>
        <v>3.7</v>
      </c>
      <c r="BM12" s="15"/>
      <c r="BN12" s="15"/>
      <c r="BO12" s="15" t="str">
        <f>Mags!B12</f>
        <v>magnitudeid=109029621</v>
      </c>
      <c r="BP12" s="15" t="str">
        <f>Mags!BW12</f>
        <v>magnitudeid=108965876</v>
      </c>
      <c r="BQ12" s="15" t="str">
        <f>Mags!CI12</f>
        <v>magnitudeid=108965884</v>
      </c>
      <c r="BR12" s="15" t="str">
        <f>Mags!CU12</f>
        <v>magnitudeid=109029621</v>
      </c>
      <c r="BS12" s="15" t="str">
        <f>Mags!EN12</f>
        <v>magnitudeid=8450607</v>
      </c>
      <c r="BT12" s="30">
        <f t="shared" si="0"/>
        <v>2</v>
      </c>
      <c r="BU12" s="30">
        <f t="shared" si="1"/>
        <v>3.97</v>
      </c>
      <c r="BV12" s="30">
        <f t="shared" si="2"/>
        <v>0</v>
      </c>
      <c r="BW12" s="30" t="str">
        <f t="shared" si="3"/>
        <v>Mw</v>
      </c>
    </row>
    <row r="13" spans="1:75" x14ac:dyDescent="0.2">
      <c r="A13" s="6">
        <v>12</v>
      </c>
      <c r="B13" s="6">
        <v>38462063</v>
      </c>
      <c r="C13" s="1">
        <v>43652</v>
      </c>
      <c r="D13" s="2">
        <v>0.46299768518518519</v>
      </c>
      <c r="E13">
        <v>3.84</v>
      </c>
      <c r="F13" s="33">
        <f>'SCSN catalog'!K15</f>
        <v>3.84</v>
      </c>
      <c r="G13" s="6" t="str">
        <f>'SCSN catalog'!J15</f>
        <v xml:space="preserve">   w     </v>
      </c>
      <c r="H13">
        <v>-117.62045000000001</v>
      </c>
      <c r="I13">
        <v>35.792999999999999</v>
      </c>
      <c r="J13">
        <v>5.524</v>
      </c>
      <c r="K13">
        <v>1</v>
      </c>
      <c r="L13" s="15">
        <v>3.84</v>
      </c>
      <c r="M13" s="15">
        <v>3.98</v>
      </c>
      <c r="N13" s="15">
        <v>3.65</v>
      </c>
      <c r="O13" s="15">
        <v>3.93</v>
      </c>
      <c r="Q13" s="19" t="e">
        <f>VLOOKUP(B13,MomentTensor!$A$29:$A$59,1, FALSE)</f>
        <v>#N/A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7"/>
      <c r="AG13" s="20">
        <f>VLOOKUP($B13,FM!$A$32:$U$2279,1, FALSE)</f>
        <v>38462063</v>
      </c>
      <c r="AH13">
        <f>VLOOKUP($B13,FM!$A$32:$U$3000,17, FALSE)</f>
        <v>351</v>
      </c>
      <c r="AI13">
        <f>VLOOKUP($B13,FM!$A$32:$U$3000,18, FALSE)</f>
        <v>30</v>
      </c>
      <c r="AJ13">
        <f>VLOOKUP($B13,FM!$A$32:$U$3000,19, FALSE)</f>
        <v>-77</v>
      </c>
      <c r="AK13">
        <f>VLOOKUP($B13,FM!$A$32:$U$3000,20, FALSE)</f>
        <v>22</v>
      </c>
      <c r="AL13">
        <f>VLOOKUP($B13,FM!$A$32:$U$3000,21, FALSE)</f>
        <v>22</v>
      </c>
      <c r="AM13">
        <f>VLOOKUP($B13,FM!$A$32:$AB$3000,22, FALSE)</f>
        <v>110</v>
      </c>
      <c r="AN13">
        <f>VLOOKUP($B13,FM!$A$32:$AB$3000,23, FALSE)</f>
        <v>36</v>
      </c>
      <c r="AO13" s="23" t="str">
        <f>VLOOKUP($B13,FM!$A$32:$AB$3000,24, FALSE)</f>
        <v>A</v>
      </c>
      <c r="AP13">
        <f>VLOOKUP($B13,FM!$A$32:$AB$3000,25, FALSE)</f>
        <v>94</v>
      </c>
      <c r="AQ13">
        <f>VLOOKUP($B13,FM!$A$32:$AB$3000,26, FALSE)</f>
        <v>76</v>
      </c>
      <c r="AR13">
        <f>VLOOKUP($B13,FM!$A$32:$AB$3000,27, FALSE)</f>
        <v>54</v>
      </c>
      <c r="AS13" s="21">
        <f>VLOOKUP($B13,FM!$A$32:$AB$3000,28, FALSE)</f>
        <v>59</v>
      </c>
      <c r="AU13" s="22">
        <f>Mags!AI13</f>
        <v>38462063</v>
      </c>
      <c r="AV13" s="15">
        <f>Mags!BL13</f>
        <v>3.84</v>
      </c>
      <c r="AW13" s="15">
        <f>Mags!BM13</f>
        <v>0</v>
      </c>
      <c r="AX13" s="40" t="str">
        <f>Mags!BN13</f>
        <v>Mw</v>
      </c>
      <c r="AY13" s="15">
        <f>Mags!BX13</f>
        <v>3.98</v>
      </c>
      <c r="AZ13" s="15">
        <f>Mags!BY13</f>
        <v>0.187</v>
      </c>
      <c r="BA13" s="40" t="str">
        <f>Mags!BZ13</f>
        <v>Ml</v>
      </c>
      <c r="BB13" s="15">
        <f>Mags!CJ13</f>
        <v>3.65</v>
      </c>
      <c r="BC13" s="15">
        <f>Mags!CK13</f>
        <v>0.25</v>
      </c>
      <c r="BD13" s="40" t="str">
        <f>Mags!CL13</f>
        <v>Mlr</v>
      </c>
      <c r="BE13" s="15">
        <f>Mags!EC13</f>
        <v>3.93</v>
      </c>
      <c r="BF13" s="15">
        <f>Mags!ED13</f>
        <v>0.27300000000000002</v>
      </c>
      <c r="BG13" s="40" t="str">
        <f>Mags!EE13</f>
        <v>Me</v>
      </c>
      <c r="BH13" s="15"/>
      <c r="BI13" s="15">
        <f>AV13</f>
        <v>3.84</v>
      </c>
      <c r="BJ13" s="15">
        <f t="shared" si="4"/>
        <v>3.98</v>
      </c>
      <c r="BK13" s="15">
        <f>BB13</f>
        <v>3.65</v>
      </c>
      <c r="BL13" s="15">
        <f>BE13</f>
        <v>3.93</v>
      </c>
      <c r="BM13" s="15"/>
      <c r="BN13" s="15"/>
      <c r="BO13" s="15" t="str">
        <f>Mags!B13</f>
        <v>magnitudeid=108602597</v>
      </c>
      <c r="BP13" s="15" t="str">
        <f>Mags!BW13</f>
        <v>magnitudeid=108602597</v>
      </c>
      <c r="BQ13" s="15" t="str">
        <f>Mags!CI13</f>
        <v>magnitudeid=109185380</v>
      </c>
      <c r="BR13" s="15" t="str">
        <f>Mags!CU13</f>
        <v>magnitudeid=8462127</v>
      </c>
      <c r="BS13" s="15" t="str">
        <f>Mags!EN13</f>
        <v>magnitudeid=8462143</v>
      </c>
      <c r="BT13" s="30">
        <f t="shared" si="0"/>
        <v>0</v>
      </c>
      <c r="BU13" s="30">
        <f t="shared" si="1"/>
        <v>3.84</v>
      </c>
      <c r="BV13" s="30">
        <f t="shared" si="2"/>
        <v>0</v>
      </c>
      <c r="BW13" s="30" t="str">
        <f t="shared" si="3"/>
        <v>Mw</v>
      </c>
    </row>
    <row r="14" spans="1:75" x14ac:dyDescent="0.2">
      <c r="A14" s="6">
        <v>13</v>
      </c>
      <c r="B14" s="6">
        <v>38462679</v>
      </c>
      <c r="C14" s="1">
        <v>43652</v>
      </c>
      <c r="D14" s="2">
        <v>0.49523148148148149</v>
      </c>
      <c r="E14">
        <v>4.12</v>
      </c>
      <c r="F14" s="33">
        <f>'SCSN catalog'!K16</f>
        <v>4.12</v>
      </c>
      <c r="G14" s="6" t="str">
        <f>'SCSN catalog'!J16</f>
        <v xml:space="preserve">   w     </v>
      </c>
      <c r="H14">
        <v>-117.72927</v>
      </c>
      <c r="I14">
        <v>35.893459999999997</v>
      </c>
      <c r="J14">
        <v>3.3319999999999999</v>
      </c>
      <c r="K14">
        <v>1</v>
      </c>
      <c r="L14" s="15">
        <v>4.12</v>
      </c>
      <c r="M14" s="15">
        <v>4.2699999999999996</v>
      </c>
      <c r="N14" s="15">
        <v>4.04</v>
      </c>
      <c r="O14" s="15">
        <v>4.22</v>
      </c>
      <c r="Q14" s="19">
        <f>VLOOKUP(B14,MomentTensor!$A$29:$A$59,1, FALSE)</f>
        <v>38462679</v>
      </c>
      <c r="R14" s="15">
        <f>VLOOKUP($B14,MomentTensor!$A$29:$T$59,7, FALSE)</f>
        <v>5</v>
      </c>
      <c r="S14" s="15">
        <f>VLOOKUP($B14,MomentTensor!$A$29:$T$59,8, FALSE)</f>
        <v>4.12</v>
      </c>
      <c r="T14" s="15" t="str">
        <f>VLOOKUP($B14,MomentTensor!$A$29:$T$59,9, FALSE)</f>
        <v>w</v>
      </c>
      <c r="U14" s="15">
        <f>VLOOKUP($B14,MomentTensor!$A$29:$T$59,10, FALSE)</f>
        <v>87</v>
      </c>
      <c r="V14" s="15">
        <f>VLOOKUP($B14,MomentTensor!$A$29:$T$59,11, FALSE)</f>
        <v>42</v>
      </c>
      <c r="W14" s="15">
        <f>VLOOKUP($B14,MomentTensor!$A$29:$T$59,12, FALSE)</f>
        <v>82</v>
      </c>
      <c r="X14" s="15">
        <f>VLOOKUP($B14,MomentTensor!$A$29:$T$59,13, FALSE)</f>
        <v>16</v>
      </c>
      <c r="Y14" s="15">
        <f>VLOOKUP($B14,MomentTensor!$A$29:$T$59,14, FALSE)</f>
        <v>309</v>
      </c>
      <c r="Z14" s="15">
        <f>VLOOKUP($B14,MomentTensor!$A$29:$T$59,15, FALSE)</f>
        <v>74</v>
      </c>
      <c r="AA14" s="15">
        <f>VLOOKUP($B14,MomentTensor!$A$29:$T$59,16, FALSE)</f>
        <v>171</v>
      </c>
      <c r="AB14" s="15">
        <f>VLOOKUP($B14,MomentTensor!$A$29:$T$59,17, FALSE)</f>
        <v>1.88E+22</v>
      </c>
      <c r="AC14" s="15">
        <f>VLOOKUP($B14,MomentTensor!$A$29:$T$59,18, FALSE)</f>
        <v>68</v>
      </c>
      <c r="AD14" s="15">
        <f>VLOOKUP($B14,MomentTensor!$A$29:$T$59,19, FALSE)</f>
        <v>32</v>
      </c>
      <c r="AE14" s="17">
        <f>VLOOKUP($B14,MomentTensor!$A$29:$T$59,20, FALSE)</f>
        <v>0</v>
      </c>
      <c r="AG14" s="20">
        <f>VLOOKUP($B14,FM!$A$32:$U$2279,1, FALSE)</f>
        <v>38462679</v>
      </c>
      <c r="AH14">
        <f>VLOOKUP($B14,FM!$A$32:$U$3000,17, FALSE)</f>
        <v>314</v>
      </c>
      <c r="AI14">
        <f>VLOOKUP($B14,FM!$A$32:$U$3000,18, FALSE)</f>
        <v>82</v>
      </c>
      <c r="AJ14">
        <f>VLOOKUP($B14,FM!$A$32:$U$3000,19, FALSE)</f>
        <v>-164</v>
      </c>
      <c r="AK14">
        <f>VLOOKUP($B14,FM!$A$32:$U$3000,20, FALSE)</f>
        <v>13</v>
      </c>
      <c r="AL14">
        <f>VLOOKUP($B14,FM!$A$32:$U$3000,21, FALSE)</f>
        <v>11</v>
      </c>
      <c r="AM14">
        <f>VLOOKUP($B14,FM!$A$32:$AB$3000,22, FALSE)</f>
        <v>47</v>
      </c>
      <c r="AN14">
        <f>VLOOKUP($B14,FM!$A$32:$AB$3000,23, FALSE)</f>
        <v>3</v>
      </c>
      <c r="AO14" s="23" t="str">
        <f>VLOOKUP($B14,FM!$A$32:$AB$3000,24, FALSE)</f>
        <v>A</v>
      </c>
      <c r="AP14">
        <f>VLOOKUP($B14,FM!$A$32:$AB$3000,25, FALSE)</f>
        <v>99</v>
      </c>
      <c r="AQ14">
        <f>VLOOKUP($B14,FM!$A$32:$AB$3000,26, FALSE)</f>
        <v>73</v>
      </c>
      <c r="AR14">
        <f>VLOOKUP($B14,FM!$A$32:$AB$3000,27, FALSE)</f>
        <v>36</v>
      </c>
      <c r="AS14" s="21">
        <f>VLOOKUP($B14,FM!$A$32:$AB$3000,28, FALSE)</f>
        <v>54</v>
      </c>
      <c r="AU14" s="22">
        <f>Mags!AI14</f>
        <v>38462679</v>
      </c>
      <c r="AV14" s="15">
        <f>Mags!BL14</f>
        <v>4.12</v>
      </c>
      <c r="AW14" s="15">
        <f>Mags!BM14</f>
        <v>0</v>
      </c>
      <c r="AX14" s="40" t="str">
        <f>Mags!BN14</f>
        <v>Mw</v>
      </c>
      <c r="AY14" s="15">
        <f>Mags!BX14</f>
        <v>4.2699999999999996</v>
      </c>
      <c r="AZ14" s="15">
        <f>Mags!BY14</f>
        <v>0.218</v>
      </c>
      <c r="BA14" s="40" t="str">
        <f>Mags!BZ14</f>
        <v>Ml</v>
      </c>
      <c r="BB14" s="15">
        <f>Mags!CJ14</f>
        <v>4.04</v>
      </c>
      <c r="BC14" s="15">
        <f>Mags!CK14</f>
        <v>0.218</v>
      </c>
      <c r="BD14" s="40" t="str">
        <f>Mags!CL14</f>
        <v>Mlr</v>
      </c>
      <c r="BE14" s="15">
        <f>Mags!EC14</f>
        <v>4.22</v>
      </c>
      <c r="BF14" s="15">
        <f>Mags!ED14</f>
        <v>0.28000000000000003</v>
      </c>
      <c r="BG14" s="40" t="str">
        <f>Mags!EE14</f>
        <v>Me</v>
      </c>
      <c r="BH14" s="15"/>
      <c r="BI14" s="15">
        <f>AV14</f>
        <v>4.12</v>
      </c>
      <c r="BJ14" s="15">
        <f t="shared" si="4"/>
        <v>4.2699999999999996</v>
      </c>
      <c r="BK14" s="15">
        <f>BB14</f>
        <v>4.04</v>
      </c>
      <c r="BL14" s="15">
        <f>BE14</f>
        <v>4.22</v>
      </c>
      <c r="BM14" s="15"/>
      <c r="BN14" s="15"/>
      <c r="BO14" s="15" t="str">
        <f>Mags!B14</f>
        <v>magnitudeid=108602613</v>
      </c>
      <c r="BP14" s="15" t="str">
        <f>Mags!BW14</f>
        <v>magnitudeid=108602613</v>
      </c>
      <c r="BQ14" s="15" t="str">
        <f>Mags!CI14</f>
        <v>magnitudeid=108818932</v>
      </c>
      <c r="BR14" s="15" t="str">
        <f>Mags!CU14</f>
        <v>magnitudeid=108818940</v>
      </c>
      <c r="BS14" s="15" t="str">
        <f>Mags!EN14</f>
        <v>magnitudeid=8464543</v>
      </c>
      <c r="BT14" s="30">
        <f t="shared" si="0"/>
        <v>0</v>
      </c>
      <c r="BU14" s="30">
        <f t="shared" si="1"/>
        <v>4.12</v>
      </c>
      <c r="BV14" s="30">
        <f t="shared" si="2"/>
        <v>0</v>
      </c>
      <c r="BW14" s="30" t="str">
        <f t="shared" si="3"/>
        <v>Mw</v>
      </c>
    </row>
    <row r="15" spans="1:75" x14ac:dyDescent="0.2">
      <c r="A15" s="6">
        <v>14</v>
      </c>
      <c r="B15" s="6">
        <v>38464799</v>
      </c>
      <c r="C15" s="1">
        <v>43652</v>
      </c>
      <c r="D15" s="2">
        <v>0.63142361111111112</v>
      </c>
      <c r="E15">
        <v>3.28</v>
      </c>
      <c r="F15" s="33">
        <f>'SCSN catalog'!K17</f>
        <v>3.28</v>
      </c>
      <c r="G15" s="6" t="str">
        <f>'SCSN catalog'!J17</f>
        <v xml:space="preserve">   l     </v>
      </c>
      <c r="H15">
        <v>-117.72392000000001</v>
      </c>
      <c r="I15">
        <v>35.883870000000002</v>
      </c>
      <c r="J15">
        <v>4.5449999999999999</v>
      </c>
      <c r="K15">
        <v>1</v>
      </c>
      <c r="L15" s="15"/>
      <c r="M15" s="15">
        <v>3.28</v>
      </c>
      <c r="N15" s="15">
        <v>3.22</v>
      </c>
      <c r="O15" s="16">
        <v>3.09</v>
      </c>
      <c r="Q15" s="19" t="e">
        <f>VLOOKUP(B15,MomentTensor!$A$29:$A$59,1, FALSE)</f>
        <v>#N/A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7"/>
      <c r="AG15" s="20">
        <f>VLOOKUP($B15,FM!$A$32:$U$2279,1, FALSE)</f>
        <v>38464799</v>
      </c>
      <c r="AH15">
        <f>VLOOKUP($B15,FM!$A$32:$U$3000,17, FALSE)</f>
        <v>153</v>
      </c>
      <c r="AI15">
        <f>VLOOKUP($B15,FM!$A$32:$U$3000,18, FALSE)</f>
        <v>56</v>
      </c>
      <c r="AJ15">
        <f>VLOOKUP($B15,FM!$A$32:$U$3000,19, FALSE)</f>
        <v>162</v>
      </c>
      <c r="AK15">
        <f>VLOOKUP($B15,FM!$A$32:$U$3000,20, FALSE)</f>
        <v>26</v>
      </c>
      <c r="AL15">
        <f>VLOOKUP($B15,FM!$A$32:$U$3000,21, FALSE)</f>
        <v>27</v>
      </c>
      <c r="AM15">
        <f>VLOOKUP($B15,FM!$A$32:$AB$3000,22, FALSE)</f>
        <v>74</v>
      </c>
      <c r="AN15">
        <f>VLOOKUP($B15,FM!$A$32:$AB$3000,23, FALSE)</f>
        <v>38</v>
      </c>
      <c r="AO15" s="23" t="str">
        <f>VLOOKUP($B15,FM!$A$32:$AB$3000,24, FALSE)</f>
        <v>B</v>
      </c>
      <c r="AP15">
        <f>VLOOKUP($B15,FM!$A$32:$AB$3000,25, FALSE)</f>
        <v>86</v>
      </c>
      <c r="AQ15">
        <f>VLOOKUP($B15,FM!$A$32:$AB$3000,26, FALSE)</f>
        <v>71</v>
      </c>
      <c r="AR15">
        <f>VLOOKUP($B15,FM!$A$32:$AB$3000,27, FALSE)</f>
        <v>43</v>
      </c>
      <c r="AS15" s="21">
        <f>VLOOKUP($B15,FM!$A$32:$AB$3000,28, FALSE)</f>
        <v>63</v>
      </c>
      <c r="AU15" s="22">
        <f>Mags!AI15</f>
        <v>38464799</v>
      </c>
      <c r="AV15" s="15">
        <f>Mags!BL15</f>
        <v>3.28</v>
      </c>
      <c r="AW15" s="15">
        <f>Mags!BM15</f>
        <v>0.154</v>
      </c>
      <c r="AX15" s="40" t="str">
        <f>Mags!BN15</f>
        <v>Ml</v>
      </c>
      <c r="AY15" s="15">
        <f>Mags!BX15</f>
        <v>3.22</v>
      </c>
      <c r="AZ15" s="15">
        <f>Mags!BY15</f>
        <v>0.218</v>
      </c>
      <c r="BA15" s="40" t="str">
        <f>Mags!BZ15</f>
        <v>Mlr</v>
      </c>
      <c r="BB15" s="15">
        <f>Mags!CJ15</f>
        <v>3.09</v>
      </c>
      <c r="BC15" s="15">
        <f>Mags!CK15</f>
        <v>0.29099999999999998</v>
      </c>
      <c r="BD15" s="40" t="str">
        <f>Mags!CL15</f>
        <v>Me</v>
      </c>
      <c r="BE15" s="15"/>
      <c r="BF15" s="15"/>
      <c r="BG15" s="40"/>
      <c r="BH15" s="15"/>
      <c r="BI15" s="15"/>
      <c r="BJ15" s="15">
        <f>AV15</f>
        <v>3.28</v>
      </c>
      <c r="BK15" s="15">
        <f>AY15</f>
        <v>3.22</v>
      </c>
      <c r="BL15" s="16">
        <f>BB15</f>
        <v>3.09</v>
      </c>
      <c r="BM15" s="15"/>
      <c r="BN15" s="15"/>
      <c r="BO15" s="15" t="str">
        <f>Mags!B15</f>
        <v>magnitudeid=109254940</v>
      </c>
      <c r="BP15" s="15" t="str">
        <f>Mags!BW15</f>
        <v>magnitudeid=109254940</v>
      </c>
      <c r="BQ15" s="15" t="str">
        <f>Mags!CI15</f>
        <v>magnitudeid=8472759</v>
      </c>
      <c r="BR15" s="15" t="str">
        <f>Mags!CU15</f>
        <v>magnitudeid=8472775</v>
      </c>
      <c r="BS15" s="15">
        <f>Mags!EN15</f>
        <v>0</v>
      </c>
      <c r="BT15" s="30">
        <f t="shared" si="0"/>
        <v>0</v>
      </c>
      <c r="BU15" s="30">
        <f t="shared" si="1"/>
        <v>3.28</v>
      </c>
      <c r="BV15" s="30">
        <f t="shared" si="2"/>
        <v>0.154</v>
      </c>
      <c r="BW15" s="30" t="str">
        <f t="shared" si="3"/>
        <v>Ml</v>
      </c>
    </row>
    <row r="16" spans="1:75" x14ac:dyDescent="0.2">
      <c r="A16" s="6">
        <v>15</v>
      </c>
      <c r="B16" s="6">
        <v>38466343</v>
      </c>
      <c r="C16" s="1">
        <v>43652</v>
      </c>
      <c r="D16" s="2">
        <v>0.7371875</v>
      </c>
      <c r="E16">
        <v>3.98</v>
      </c>
      <c r="F16" s="33">
        <f>'SCSN catalog'!K18</f>
        <v>3.98</v>
      </c>
      <c r="G16" s="6" t="str">
        <f>'SCSN catalog'!J18</f>
        <v xml:space="preserve">   w     </v>
      </c>
      <c r="H16">
        <v>-117.71332</v>
      </c>
      <c r="I16">
        <v>35.8735</v>
      </c>
      <c r="J16">
        <v>8.0489999999999995</v>
      </c>
      <c r="K16">
        <v>1</v>
      </c>
      <c r="L16" s="15">
        <v>3.98</v>
      </c>
      <c r="M16" s="15">
        <v>4.29</v>
      </c>
      <c r="N16" s="15">
        <v>4.0599999999999996</v>
      </c>
      <c r="O16" s="15">
        <v>4.1900000000000004</v>
      </c>
      <c r="Q16" s="19" t="e">
        <f>VLOOKUP(B16,MomentTensor!$A$29:$A$59,1, FALSE)</f>
        <v>#N/A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7"/>
      <c r="AG16" s="20">
        <f>VLOOKUP($B16,FM!$A$32:$U$2279,1, FALSE)</f>
        <v>38466343</v>
      </c>
      <c r="AH16">
        <f>VLOOKUP($B16,FM!$A$32:$U$3000,17, FALSE)</f>
        <v>110</v>
      </c>
      <c r="AI16">
        <f>VLOOKUP($B16,FM!$A$32:$U$3000,18, FALSE)</f>
        <v>88</v>
      </c>
      <c r="AJ16">
        <f>VLOOKUP($B16,FM!$A$32:$U$3000,19, FALSE)</f>
        <v>-154</v>
      </c>
      <c r="AK16">
        <f>VLOOKUP($B16,FM!$A$32:$U$3000,20, FALSE)</f>
        <v>16</v>
      </c>
      <c r="AL16">
        <f>VLOOKUP($B16,FM!$A$32:$U$3000,21, FALSE)</f>
        <v>10</v>
      </c>
      <c r="AM16">
        <f>VLOOKUP($B16,FM!$A$32:$AB$3000,22, FALSE)</f>
        <v>60</v>
      </c>
      <c r="AN16">
        <f>VLOOKUP($B16,FM!$A$32:$AB$3000,23, FALSE)</f>
        <v>14</v>
      </c>
      <c r="AO16" s="23" t="str">
        <f>VLOOKUP($B16,FM!$A$32:$AB$3000,24, FALSE)</f>
        <v>A</v>
      </c>
      <c r="AP16">
        <f>VLOOKUP($B16,FM!$A$32:$AB$3000,25, FALSE)</f>
        <v>100</v>
      </c>
      <c r="AQ16">
        <f>VLOOKUP($B16,FM!$A$32:$AB$3000,26, FALSE)</f>
        <v>39</v>
      </c>
      <c r="AR16">
        <f>VLOOKUP($B16,FM!$A$32:$AB$3000,27, FALSE)</f>
        <v>44</v>
      </c>
      <c r="AS16" s="21">
        <f>VLOOKUP($B16,FM!$A$32:$AB$3000,28, FALSE)</f>
        <v>98</v>
      </c>
      <c r="AU16" s="22">
        <f>Mags!AI16</f>
        <v>38466343</v>
      </c>
      <c r="AV16" s="15">
        <f>Mags!BL16</f>
        <v>3.98</v>
      </c>
      <c r="AW16" s="15">
        <f>Mags!BM16</f>
        <v>0</v>
      </c>
      <c r="AX16" s="40" t="str">
        <f>Mags!BN16</f>
        <v>Mw</v>
      </c>
      <c r="AY16" s="15">
        <f>Mags!BX16</f>
        <v>4.29</v>
      </c>
      <c r="AZ16" s="15">
        <f>Mags!BY16</f>
        <v>0.13800000000000001</v>
      </c>
      <c r="BA16" s="40" t="str">
        <f>Mags!BZ16</f>
        <v>Ml</v>
      </c>
      <c r="BB16" s="15">
        <f>Mags!CJ16</f>
        <v>4.0599999999999996</v>
      </c>
      <c r="BC16" s="15">
        <f>Mags!CK16</f>
        <v>0.13800000000000001</v>
      </c>
      <c r="BD16" s="40" t="str">
        <f>Mags!CL16</f>
        <v>Mlr</v>
      </c>
      <c r="BE16" s="15">
        <f>Mags!EC16</f>
        <v>4.1900000000000004</v>
      </c>
      <c r="BF16" s="15">
        <f>Mags!ED16</f>
        <v>0.27500000000000002</v>
      </c>
      <c r="BG16" s="40" t="str">
        <f>Mags!EE16</f>
        <v>Me</v>
      </c>
      <c r="BH16" s="15"/>
      <c r="BI16" s="15">
        <f>AV16</f>
        <v>3.98</v>
      </c>
      <c r="BJ16" s="15">
        <f>AY16</f>
        <v>4.29</v>
      </c>
      <c r="BK16" s="15">
        <f>BB16</f>
        <v>4.0599999999999996</v>
      </c>
      <c r="BL16" s="15">
        <f>BE16</f>
        <v>4.1900000000000004</v>
      </c>
      <c r="BM16" s="15"/>
      <c r="BN16" s="15"/>
      <c r="BO16" s="15" t="str">
        <f>Mags!B16</f>
        <v>magnitudeid=108602813</v>
      </c>
      <c r="BP16" s="15" t="str">
        <f>Mags!BW16</f>
        <v>magnitudeid=108602813</v>
      </c>
      <c r="BQ16" s="15" t="str">
        <f>Mags!CI16</f>
        <v>magnitudeid=108822732</v>
      </c>
      <c r="BR16" s="15" t="str">
        <f>Mags!CU16</f>
        <v>magnitudeid=108822740</v>
      </c>
      <c r="BS16" s="15" t="str">
        <f>Mags!EN16</f>
        <v>magnitudeid=8478455</v>
      </c>
      <c r="BT16" s="30">
        <f t="shared" si="0"/>
        <v>0</v>
      </c>
      <c r="BU16" s="30">
        <f t="shared" si="1"/>
        <v>3.98</v>
      </c>
      <c r="BV16" s="30">
        <f t="shared" si="2"/>
        <v>0</v>
      </c>
      <c r="BW16" s="30" t="str">
        <f t="shared" si="3"/>
        <v>Mw</v>
      </c>
    </row>
    <row r="17" spans="1:75" x14ac:dyDescent="0.2">
      <c r="A17" s="6">
        <v>16</v>
      </c>
      <c r="B17" s="6">
        <v>38466495</v>
      </c>
      <c r="C17" s="1">
        <v>43652</v>
      </c>
      <c r="D17" s="2">
        <v>0.74946759259259255</v>
      </c>
      <c r="E17">
        <v>3.9</v>
      </c>
      <c r="F17" s="33">
        <f>'SCSN catalog'!K19</f>
        <v>3.96</v>
      </c>
      <c r="G17" s="6" t="str">
        <f>'SCSN catalog'!J19</f>
        <v xml:space="preserve">   w     </v>
      </c>
      <c r="H17">
        <v>-117.72936</v>
      </c>
      <c r="I17">
        <v>35.902920000000002</v>
      </c>
      <c r="J17">
        <v>4.5999999999999996</v>
      </c>
      <c r="K17">
        <v>1</v>
      </c>
      <c r="L17" s="15">
        <v>3.96</v>
      </c>
      <c r="M17" s="15">
        <v>4.01</v>
      </c>
      <c r="N17" s="15">
        <v>3.74</v>
      </c>
      <c r="O17" s="15">
        <v>3.88</v>
      </c>
      <c r="Q17" s="19">
        <f>VLOOKUP(B17,MomentTensor!$A$29:$A$59,1, FALSE)</f>
        <v>38466495</v>
      </c>
      <c r="R17" s="15">
        <f>VLOOKUP($B17,MomentTensor!$A$29:$T$59,7, FALSE)</f>
        <v>8</v>
      </c>
      <c r="S17" s="15">
        <f>VLOOKUP($B17,MomentTensor!$A$29:$T$59,8, FALSE)</f>
        <v>3.96</v>
      </c>
      <c r="T17" s="15" t="str">
        <f>VLOOKUP($B17,MomentTensor!$A$29:$T$59,9, FALSE)</f>
        <v>w</v>
      </c>
      <c r="U17" s="15">
        <f>VLOOKUP($B17,MomentTensor!$A$29:$T$59,10, FALSE)</f>
        <v>80</v>
      </c>
      <c r="V17" s="15">
        <f>VLOOKUP($B17,MomentTensor!$A$29:$T$59,11, FALSE)</f>
        <v>161</v>
      </c>
      <c r="W17" s="15">
        <f>VLOOKUP($B17,MomentTensor!$A$29:$T$59,12, FALSE)</f>
        <v>82</v>
      </c>
      <c r="X17" s="15">
        <f>VLOOKUP($B17,MomentTensor!$A$29:$T$59,13, FALSE)</f>
        <v>171</v>
      </c>
      <c r="Y17" s="15">
        <f>VLOOKUP($B17,MomentTensor!$A$29:$T$59,14, FALSE)</f>
        <v>253</v>
      </c>
      <c r="Z17" s="15">
        <f>VLOOKUP($B17,MomentTensor!$A$29:$T$59,15, FALSE)</f>
        <v>81</v>
      </c>
      <c r="AA17" s="15">
        <f>VLOOKUP($B17,MomentTensor!$A$29:$T$59,16, FALSE)</f>
        <v>8</v>
      </c>
      <c r="AB17" s="15">
        <f>VLOOKUP($B17,MomentTensor!$A$29:$T$59,17, FALSE)</f>
        <v>1.0899999999999999E+22</v>
      </c>
      <c r="AC17" s="15">
        <f>VLOOKUP($B17,MomentTensor!$A$29:$T$59,18, FALSE)</f>
        <v>82</v>
      </c>
      <c r="AD17" s="15">
        <f>VLOOKUP($B17,MomentTensor!$A$29:$T$59,19, FALSE)</f>
        <v>18</v>
      </c>
      <c r="AE17" s="17">
        <f>VLOOKUP($B17,MomentTensor!$A$29:$T$59,20, FALSE)</f>
        <v>0</v>
      </c>
      <c r="AG17" s="20">
        <f>VLOOKUP($B17,FM!$A$32:$U$2279,1, FALSE)</f>
        <v>38466495</v>
      </c>
      <c r="AH17">
        <f>VLOOKUP($B17,FM!$A$32:$U$3000,17, FALSE)</f>
        <v>349</v>
      </c>
      <c r="AI17">
        <f>VLOOKUP($B17,FM!$A$32:$U$3000,18, FALSE)</f>
        <v>87</v>
      </c>
      <c r="AJ17">
        <f>VLOOKUP($B17,FM!$A$32:$U$3000,19, FALSE)</f>
        <v>-167</v>
      </c>
      <c r="AK17">
        <f>VLOOKUP($B17,FM!$A$32:$U$3000,20, FALSE)</f>
        <v>10</v>
      </c>
      <c r="AL17">
        <f>VLOOKUP($B17,FM!$A$32:$U$3000,21, FALSE)</f>
        <v>11</v>
      </c>
      <c r="AM17">
        <f>VLOOKUP($B17,FM!$A$32:$AB$3000,22, FALSE)</f>
        <v>135</v>
      </c>
      <c r="AN17">
        <f>VLOOKUP($B17,FM!$A$32:$AB$3000,23, FALSE)</f>
        <v>25</v>
      </c>
      <c r="AO17" s="23" t="str">
        <f>VLOOKUP($B17,FM!$A$32:$AB$3000,24, FALSE)</f>
        <v>A</v>
      </c>
      <c r="AP17">
        <f>VLOOKUP($B17,FM!$A$32:$AB$3000,25, FALSE)</f>
        <v>100</v>
      </c>
      <c r="AQ17">
        <f>VLOOKUP($B17,FM!$A$32:$AB$3000,26, FALSE)</f>
        <v>80</v>
      </c>
      <c r="AR17">
        <f>VLOOKUP($B17,FM!$A$32:$AB$3000,27, FALSE)</f>
        <v>67</v>
      </c>
      <c r="AS17" s="21">
        <f>VLOOKUP($B17,FM!$A$32:$AB$3000,28, FALSE)</f>
        <v>49</v>
      </c>
      <c r="AU17" s="22">
        <f>Mags!AI17</f>
        <v>38466495</v>
      </c>
      <c r="AV17" s="15">
        <f>Mags!BL17</f>
        <v>3.96</v>
      </c>
      <c r="AW17" s="15">
        <f>Mags!BM17</f>
        <v>0</v>
      </c>
      <c r="AX17" s="40" t="str">
        <f>Mags!BN17</f>
        <v>Mw</v>
      </c>
      <c r="AY17" s="15">
        <f>Mags!BX17</f>
        <v>4.01</v>
      </c>
      <c r="AZ17" s="15">
        <f>Mags!BY17</f>
        <v>0.18099999999999999</v>
      </c>
      <c r="BA17" s="40" t="str">
        <f>Mags!BZ17</f>
        <v>Ml</v>
      </c>
      <c r="BB17" s="15">
        <f>Mags!CJ17</f>
        <v>3.74</v>
      </c>
      <c r="BC17" s="15">
        <f>Mags!CK17</f>
        <v>0.22500000000000001</v>
      </c>
      <c r="BD17" s="40" t="str">
        <f>Mags!CL17</f>
        <v>Mlr</v>
      </c>
      <c r="BE17" s="15">
        <f>Mags!EC17</f>
        <v>3.88</v>
      </c>
      <c r="BF17" s="15">
        <f>Mags!ED17</f>
        <v>0.26900000000000002</v>
      </c>
      <c r="BG17" s="40" t="str">
        <f>Mags!EE17</f>
        <v>Me</v>
      </c>
      <c r="BH17" s="15"/>
      <c r="BI17" s="15">
        <f>AV17</f>
        <v>3.96</v>
      </c>
      <c r="BJ17" s="15">
        <f>AY17</f>
        <v>4.01</v>
      </c>
      <c r="BK17" s="15">
        <f>BB17</f>
        <v>3.74</v>
      </c>
      <c r="BL17" s="15">
        <f>BE17</f>
        <v>3.88</v>
      </c>
      <c r="BM17" s="15"/>
      <c r="BN17" s="15"/>
      <c r="BO17" s="15" t="str">
        <f>Mags!B17</f>
        <v>magnitudeid=108913565</v>
      </c>
      <c r="BP17" s="15" t="str">
        <f>Mags!BW17</f>
        <v>magnitudeid=108913565</v>
      </c>
      <c r="BQ17" s="15" t="str">
        <f>Mags!CI17</f>
        <v>magnitudeid=109187308</v>
      </c>
      <c r="BR17" s="15" t="str">
        <f>Mags!CU17</f>
        <v>magnitudeid=8478911</v>
      </c>
      <c r="BS17" s="15" t="str">
        <f>Mags!EN17</f>
        <v>magnitudeid=8478927</v>
      </c>
      <c r="BT17" s="30">
        <f t="shared" si="0"/>
        <v>0</v>
      </c>
      <c r="BU17" s="30">
        <f t="shared" si="1"/>
        <v>3.96</v>
      </c>
      <c r="BV17" s="30">
        <f t="shared" si="2"/>
        <v>0</v>
      </c>
      <c r="BW17" s="30" t="str">
        <f t="shared" si="3"/>
        <v>Mw</v>
      </c>
    </row>
    <row r="18" spans="1:75" x14ac:dyDescent="0.2">
      <c r="A18" s="6">
        <v>17</v>
      </c>
      <c r="B18" s="6">
        <v>38469967</v>
      </c>
      <c r="C18" s="1">
        <v>43653</v>
      </c>
      <c r="D18" s="2">
        <v>4.521990740740741E-2</v>
      </c>
      <c r="E18">
        <v>3.55</v>
      </c>
      <c r="F18" s="33">
        <f>'SCSN catalog'!K20</f>
        <v>3.55</v>
      </c>
      <c r="G18" s="6" t="str">
        <f>'SCSN catalog'!J20</f>
        <v xml:space="preserve">   l     </v>
      </c>
      <c r="H18">
        <v>-117.51197000000001</v>
      </c>
      <c r="I18">
        <v>35.672800000000002</v>
      </c>
      <c r="J18">
        <v>4.3099999999999996</v>
      </c>
      <c r="K18">
        <v>1</v>
      </c>
      <c r="L18" s="15"/>
      <c r="M18" s="15">
        <v>3.55</v>
      </c>
      <c r="N18" s="16">
        <v>3.43</v>
      </c>
      <c r="O18" s="16">
        <v>3.45</v>
      </c>
      <c r="Q18" s="19" t="e">
        <f>VLOOKUP(B18,MomentTensor!$A$29:$A$59,1, FALSE)</f>
        <v>#N/A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7"/>
      <c r="AG18" s="20">
        <f>VLOOKUP($B18,FM!$A$32:$U$2279,1, FALSE)</f>
        <v>38469967</v>
      </c>
      <c r="AH18">
        <f>VLOOKUP($B18,FM!$A$32:$U$3000,17, FALSE)</f>
        <v>317</v>
      </c>
      <c r="AI18">
        <f>VLOOKUP($B18,FM!$A$32:$U$3000,18, FALSE)</f>
        <v>88</v>
      </c>
      <c r="AJ18">
        <f>VLOOKUP($B18,FM!$A$32:$U$3000,19, FALSE)</f>
        <v>-172</v>
      </c>
      <c r="AK18">
        <f>VLOOKUP($B18,FM!$A$32:$U$3000,20, FALSE)</f>
        <v>36</v>
      </c>
      <c r="AL18">
        <f>VLOOKUP($B18,FM!$A$32:$U$3000,21, FALSE)</f>
        <v>29</v>
      </c>
      <c r="AM18">
        <f>VLOOKUP($B18,FM!$A$32:$AB$3000,22, FALSE)</f>
        <v>132</v>
      </c>
      <c r="AN18">
        <f>VLOOKUP($B18,FM!$A$32:$AB$3000,23, FALSE)</f>
        <v>40</v>
      </c>
      <c r="AO18" s="23" t="str">
        <f>VLOOKUP($B18,FM!$A$32:$AB$3000,24, FALSE)</f>
        <v>B</v>
      </c>
      <c r="AP18">
        <f>VLOOKUP($B18,FM!$A$32:$AB$3000,25, FALSE)</f>
        <v>75</v>
      </c>
      <c r="AQ18">
        <f>VLOOKUP($B18,FM!$A$32:$AB$3000,26, FALSE)</f>
        <v>82</v>
      </c>
      <c r="AR18">
        <f>VLOOKUP($B18,FM!$A$32:$AB$3000,27, FALSE)</f>
        <v>66</v>
      </c>
      <c r="AS18" s="21">
        <f>VLOOKUP($B18,FM!$A$32:$AB$3000,28, FALSE)</f>
        <v>47</v>
      </c>
      <c r="AU18" s="22">
        <f>Mags!AI18</f>
        <v>38469967</v>
      </c>
      <c r="AV18" s="15">
        <f>Mags!BL18</f>
        <v>3.55</v>
      </c>
      <c r="AW18" s="15">
        <f>Mags!BM18</f>
        <v>0.15</v>
      </c>
      <c r="AX18" s="40" t="str">
        <f>Mags!BN18</f>
        <v>Ml</v>
      </c>
      <c r="AY18" s="15">
        <f>Mags!BX18</f>
        <v>3.43</v>
      </c>
      <c r="AZ18" s="15">
        <f>Mags!BY18</f>
        <v>0.15</v>
      </c>
      <c r="BA18" s="40" t="str">
        <f>Mags!BZ18</f>
        <v>Mlr</v>
      </c>
      <c r="BB18" s="15">
        <f>Mags!CJ18</f>
        <v>3.45</v>
      </c>
      <c r="BC18" s="15">
        <f>Mags!CK18</f>
        <v>0.26300000000000001</v>
      </c>
      <c r="BD18" s="40" t="str">
        <f>Mags!CL18</f>
        <v>Me</v>
      </c>
      <c r="BE18" s="15"/>
      <c r="BF18" s="15"/>
      <c r="BG18" s="40"/>
      <c r="BH18" s="15"/>
      <c r="BI18" s="15"/>
      <c r="BJ18" s="15">
        <f>AV18</f>
        <v>3.55</v>
      </c>
      <c r="BK18" s="16">
        <f>AY18</f>
        <v>3.43</v>
      </c>
      <c r="BL18" s="16">
        <f>BB18</f>
        <v>3.45</v>
      </c>
      <c r="BM18" s="15"/>
      <c r="BN18" s="15"/>
      <c r="BO18" s="15" t="str">
        <f>Mags!B18</f>
        <v>magnitudeid=109257204</v>
      </c>
      <c r="BP18" s="15" t="str">
        <f>Mags!BW18</f>
        <v>magnitudeid=109257204</v>
      </c>
      <c r="BQ18" s="15" t="str">
        <f>Mags!CI18</f>
        <v>magnitudeid=109257212</v>
      </c>
      <c r="BR18" s="15" t="str">
        <f>Mags!CU18</f>
        <v>magnitudeid=8489735</v>
      </c>
      <c r="BS18" s="15">
        <f>Mags!EN18</f>
        <v>0</v>
      </c>
      <c r="BT18" s="30">
        <f t="shared" si="0"/>
        <v>0</v>
      </c>
      <c r="BU18" s="30">
        <f t="shared" si="1"/>
        <v>3.55</v>
      </c>
      <c r="BV18" s="30">
        <f t="shared" si="2"/>
        <v>0.15</v>
      </c>
      <c r="BW18" s="30" t="str">
        <f t="shared" si="3"/>
        <v>Ml</v>
      </c>
    </row>
    <row r="19" spans="1:75" x14ac:dyDescent="0.2">
      <c r="A19" s="6">
        <v>18</v>
      </c>
      <c r="B19" s="6">
        <v>38470119</v>
      </c>
      <c r="C19" s="1">
        <v>43653</v>
      </c>
      <c r="D19" s="2">
        <v>5.8275462962962966E-2</v>
      </c>
      <c r="E19">
        <v>3.29</v>
      </c>
      <c r="F19" s="33">
        <f>'SCSN catalog'!K21</f>
        <v>3.27</v>
      </c>
      <c r="G19" s="6" t="str">
        <f>'SCSN catalog'!J21</f>
        <v xml:space="preserve">   l     </v>
      </c>
      <c r="H19">
        <v>-117.7313</v>
      </c>
      <c r="I19">
        <v>35.913939999999997</v>
      </c>
      <c r="J19">
        <v>2.7730000000000001</v>
      </c>
      <c r="K19">
        <v>1</v>
      </c>
      <c r="L19" s="15"/>
      <c r="M19" s="15">
        <v>3.27</v>
      </c>
      <c r="N19" s="15">
        <v>3.19</v>
      </c>
      <c r="O19" s="15">
        <v>3.18</v>
      </c>
      <c r="Q19" s="19" t="e">
        <f>VLOOKUP(B19,MomentTensor!$A$29:$A$59,1, FALSE)</f>
        <v>#N/A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7"/>
      <c r="AG19" s="20">
        <f>VLOOKUP($B19,FM!$A$32:$U$2279,1, FALSE)</f>
        <v>38470119</v>
      </c>
      <c r="AH19">
        <f>VLOOKUP($B19,FM!$A$32:$U$3000,17, FALSE)</f>
        <v>139</v>
      </c>
      <c r="AI19">
        <f>VLOOKUP($B19,FM!$A$32:$U$3000,18, FALSE)</f>
        <v>87</v>
      </c>
      <c r="AJ19">
        <f>VLOOKUP($B19,FM!$A$32:$U$3000,19, FALSE)</f>
        <v>168</v>
      </c>
      <c r="AK19">
        <f>VLOOKUP($B19,FM!$A$32:$U$3000,20, FALSE)</f>
        <v>9</v>
      </c>
      <c r="AL19">
        <f>VLOOKUP($B19,FM!$A$32:$U$3000,21, FALSE)</f>
        <v>8</v>
      </c>
      <c r="AM19">
        <f>VLOOKUP($B19,FM!$A$32:$AB$3000,22, FALSE)</f>
        <v>70</v>
      </c>
      <c r="AN19">
        <f>VLOOKUP($B19,FM!$A$32:$AB$3000,23, FALSE)</f>
        <v>27</v>
      </c>
      <c r="AO19" s="23" t="str">
        <f>VLOOKUP($B19,FM!$A$32:$AB$3000,24, FALSE)</f>
        <v>A</v>
      </c>
      <c r="AP19">
        <f>VLOOKUP($B19,FM!$A$32:$AB$3000,25, FALSE)</f>
        <v>100</v>
      </c>
      <c r="AQ19">
        <f>VLOOKUP($B19,FM!$A$32:$AB$3000,26, FALSE)</f>
        <v>77</v>
      </c>
      <c r="AR19">
        <f>VLOOKUP($B19,FM!$A$32:$AB$3000,27, FALSE)</f>
        <v>40</v>
      </c>
      <c r="AS19" s="21">
        <f>VLOOKUP($B19,FM!$A$32:$AB$3000,28, FALSE)</f>
        <v>42</v>
      </c>
      <c r="AU19" s="22">
        <f>Mags!AI19</f>
        <v>38470119</v>
      </c>
      <c r="AV19" s="15">
        <f>Mags!BL19</f>
        <v>3.27</v>
      </c>
      <c r="AW19" s="15">
        <f>Mags!BM19</f>
        <v>0.155</v>
      </c>
      <c r="AX19" s="40" t="str">
        <f>Mags!BN19</f>
        <v>Ml</v>
      </c>
      <c r="AY19" s="15">
        <f>Mags!BX19</f>
        <v>3.19</v>
      </c>
      <c r="AZ19" s="15">
        <f>Mags!BY19</f>
        <v>0.155</v>
      </c>
      <c r="BA19" s="40" t="str">
        <f>Mags!BZ19</f>
        <v>Mlr</v>
      </c>
      <c r="BB19" s="15">
        <f>Mags!CJ19</f>
        <v>3.18</v>
      </c>
      <c r="BC19" s="15">
        <f>Mags!CK19</f>
        <v>0.27500000000000002</v>
      </c>
      <c r="BD19" s="40" t="str">
        <f>Mags!CL19</f>
        <v>Me</v>
      </c>
      <c r="BE19" s="15"/>
      <c r="BF19" s="15"/>
      <c r="BG19" s="40"/>
      <c r="BH19" s="15"/>
      <c r="BI19" s="15"/>
      <c r="BJ19" s="15">
        <f>AV19</f>
        <v>3.27</v>
      </c>
      <c r="BK19" s="15">
        <f>AY19</f>
        <v>3.19</v>
      </c>
      <c r="BL19" s="15">
        <f>BB19</f>
        <v>3.18</v>
      </c>
      <c r="BM19" s="15"/>
      <c r="BN19" s="15"/>
      <c r="BO19" s="15" t="str">
        <f>Mags!B19</f>
        <v>magnitudeid=109276916</v>
      </c>
      <c r="BP19" s="15" t="str">
        <f>Mags!BW19</f>
        <v>magnitudeid=109276916</v>
      </c>
      <c r="BQ19" s="15" t="str">
        <f>Mags!CI19</f>
        <v>magnitudeid=109276924</v>
      </c>
      <c r="BR19" s="15" t="str">
        <f>Mags!CU19</f>
        <v>magnitudeid=8490135</v>
      </c>
      <c r="BS19" s="15">
        <f>Mags!EN19</f>
        <v>0</v>
      </c>
      <c r="BT19" s="30">
        <f t="shared" si="0"/>
        <v>0</v>
      </c>
      <c r="BU19" s="30">
        <f t="shared" si="1"/>
        <v>3.27</v>
      </c>
      <c r="BV19" s="30">
        <f t="shared" si="2"/>
        <v>0.155</v>
      </c>
      <c r="BW19" s="30" t="str">
        <f t="shared" si="3"/>
        <v>Ml</v>
      </c>
    </row>
    <row r="20" spans="1:75" x14ac:dyDescent="0.2">
      <c r="A20" s="6">
        <v>19</v>
      </c>
      <c r="B20" s="6">
        <v>38470999</v>
      </c>
      <c r="C20" s="1">
        <v>43653</v>
      </c>
      <c r="D20" s="2">
        <v>0.13416666666666668</v>
      </c>
      <c r="E20">
        <v>3.62</v>
      </c>
      <c r="F20" s="33">
        <f>'SCSN catalog'!K22</f>
        <v>3.62</v>
      </c>
      <c r="G20" s="6" t="str">
        <f>'SCSN catalog'!J22</f>
        <v xml:space="preserve">   w     </v>
      </c>
      <c r="H20">
        <v>-117.59314999999999</v>
      </c>
      <c r="I20">
        <v>35.752400000000002</v>
      </c>
      <c r="J20">
        <v>11.106999999999999</v>
      </c>
      <c r="K20">
        <v>1</v>
      </c>
      <c r="L20" s="15">
        <v>3.62</v>
      </c>
      <c r="M20" s="15">
        <v>3.99</v>
      </c>
      <c r="N20" s="15">
        <v>3.75</v>
      </c>
      <c r="O20" s="15">
        <v>3.85</v>
      </c>
      <c r="Q20" s="19" t="e">
        <f>VLOOKUP(B20,MomentTensor!$A$29:$A$59,1, FALSE)</f>
        <v>#N/A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7"/>
      <c r="AG20" s="20">
        <f>VLOOKUP($B20,FM!$A$32:$U$2279,1, FALSE)</f>
        <v>38470999</v>
      </c>
      <c r="AH20">
        <f>VLOOKUP($B20,FM!$A$32:$U$3000,17, FALSE)</f>
        <v>334</v>
      </c>
      <c r="AI20">
        <f>VLOOKUP($B20,FM!$A$32:$U$3000,18, FALSE)</f>
        <v>79</v>
      </c>
      <c r="AJ20">
        <f>VLOOKUP($B20,FM!$A$32:$U$3000,19, FALSE)</f>
        <v>-159</v>
      </c>
      <c r="AK20">
        <f>VLOOKUP($B20,FM!$A$32:$U$3000,20, FALSE)</f>
        <v>15</v>
      </c>
      <c r="AL20">
        <f>VLOOKUP($B20,FM!$A$32:$U$3000,21, FALSE)</f>
        <v>11</v>
      </c>
      <c r="AM20">
        <f>VLOOKUP($B20,FM!$A$32:$AB$3000,22, FALSE)</f>
        <v>136</v>
      </c>
      <c r="AN20">
        <f>VLOOKUP($B20,FM!$A$32:$AB$3000,23, FALSE)</f>
        <v>29</v>
      </c>
      <c r="AO20" s="23" t="str">
        <f>VLOOKUP($B20,FM!$A$32:$AB$3000,24, FALSE)</f>
        <v>A</v>
      </c>
      <c r="AP20">
        <f>VLOOKUP($B20,FM!$A$32:$AB$3000,25, FALSE)</f>
        <v>100</v>
      </c>
      <c r="AQ20">
        <f>VLOOKUP($B20,FM!$A$32:$AB$3000,26, FALSE)</f>
        <v>62</v>
      </c>
      <c r="AR20">
        <f>VLOOKUP($B20,FM!$A$32:$AB$3000,27, FALSE)</f>
        <v>78</v>
      </c>
      <c r="AS20" s="21">
        <f>VLOOKUP($B20,FM!$A$32:$AB$3000,28, FALSE)</f>
        <v>83</v>
      </c>
      <c r="AU20" s="22">
        <f>Mags!AI20</f>
        <v>38470999</v>
      </c>
      <c r="AV20" s="15">
        <f>Mags!BL20</f>
        <v>3.62</v>
      </c>
      <c r="AW20" s="15">
        <f>Mags!BM20</f>
        <v>0</v>
      </c>
      <c r="AX20" s="40" t="str">
        <f>Mags!BN20</f>
        <v>Mw</v>
      </c>
      <c r="AY20" s="15">
        <f>Mags!BX20</f>
        <v>3.99</v>
      </c>
      <c r="AZ20" s="15">
        <f>Mags!BY20</f>
        <v>9.7000000000000003E-2</v>
      </c>
      <c r="BA20" s="40" t="str">
        <f>Mags!BZ20</f>
        <v>Ml</v>
      </c>
      <c r="BB20" s="15">
        <f>Mags!CJ20</f>
        <v>3.75</v>
      </c>
      <c r="BC20" s="15">
        <f>Mags!CK20</f>
        <v>0.25</v>
      </c>
      <c r="BD20" s="40" t="str">
        <f>Mags!CL20</f>
        <v>Mlr</v>
      </c>
      <c r="BE20" s="15">
        <f>Mags!EC20</f>
        <v>3.85</v>
      </c>
      <c r="BF20" s="15">
        <f>Mags!ED20</f>
        <v>0.27800000000000002</v>
      </c>
      <c r="BG20" s="40" t="str">
        <f>Mags!EE20</f>
        <v>Me</v>
      </c>
      <c r="BH20" s="15"/>
      <c r="BI20" s="15">
        <f>AV20</f>
        <v>3.62</v>
      </c>
      <c r="BJ20" s="15">
        <f>AY20</f>
        <v>3.99</v>
      </c>
      <c r="BK20" s="15">
        <f>BB20</f>
        <v>3.75</v>
      </c>
      <c r="BL20" s="15">
        <f>BE20</f>
        <v>3.85</v>
      </c>
      <c r="BM20" s="15"/>
      <c r="BN20" s="15"/>
      <c r="BO20" s="15" t="str">
        <f>Mags!B20</f>
        <v>magnitudeid=108603437</v>
      </c>
      <c r="BP20" s="15" t="str">
        <f>Mags!BW20</f>
        <v>magnitudeid=108603437</v>
      </c>
      <c r="BQ20" s="15" t="str">
        <f>Mags!CI20</f>
        <v>magnitudeid=109187700</v>
      </c>
      <c r="BR20" s="15" t="str">
        <f>Mags!CU20</f>
        <v>magnitudeid=8492903</v>
      </c>
      <c r="BS20" s="15" t="str">
        <f>Mags!EN20</f>
        <v>magnitudeid=8492919</v>
      </c>
      <c r="BT20" s="30">
        <f t="shared" si="0"/>
        <v>0</v>
      </c>
      <c r="BU20" s="30">
        <f t="shared" si="1"/>
        <v>3.62</v>
      </c>
      <c r="BV20" s="30">
        <f t="shared" si="2"/>
        <v>0</v>
      </c>
      <c r="BW20" s="30" t="str">
        <f t="shared" si="3"/>
        <v>Mw</v>
      </c>
    </row>
    <row r="21" spans="1:75" x14ac:dyDescent="0.2">
      <c r="A21" s="6">
        <v>20</v>
      </c>
      <c r="B21" s="6">
        <v>38471103</v>
      </c>
      <c r="C21" s="1">
        <v>43653</v>
      </c>
      <c r="D21" s="2">
        <v>0.14127314814814815</v>
      </c>
      <c r="E21">
        <v>3.3</v>
      </c>
      <c r="F21" s="33">
        <f>'SCSN catalog'!K23</f>
        <v>3.3</v>
      </c>
      <c r="G21" s="6" t="str">
        <f>'SCSN catalog'!J23</f>
        <v xml:space="preserve">   l     </v>
      </c>
      <c r="H21">
        <v>-117.71823000000001</v>
      </c>
      <c r="I21">
        <v>35.873260000000002</v>
      </c>
      <c r="J21">
        <v>7.7779999999999996</v>
      </c>
      <c r="K21">
        <v>1</v>
      </c>
      <c r="L21" s="15"/>
      <c r="M21" s="15">
        <v>3.3</v>
      </c>
      <c r="N21" s="15">
        <v>3.26</v>
      </c>
      <c r="O21" s="15">
        <v>3.19</v>
      </c>
      <c r="Q21" s="19" t="e">
        <f>VLOOKUP(B21,MomentTensor!$A$29:$A$59,1, FALSE)</f>
        <v>#N/A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7"/>
      <c r="AG21" s="20">
        <f>VLOOKUP($B21,FM!$A$32:$U$2279,1, FALSE)</f>
        <v>38471103</v>
      </c>
      <c r="AH21">
        <f>VLOOKUP($B21,FM!$A$32:$U$3000,17, FALSE)</f>
        <v>320</v>
      </c>
      <c r="AI21">
        <f>VLOOKUP($B21,FM!$A$32:$U$3000,18, FALSE)</f>
        <v>27</v>
      </c>
      <c r="AJ21">
        <f>VLOOKUP($B21,FM!$A$32:$U$3000,19, FALSE)</f>
        <v>-85</v>
      </c>
      <c r="AK21">
        <f>VLOOKUP($B21,FM!$A$32:$U$3000,20, FALSE)</f>
        <v>11</v>
      </c>
      <c r="AL21">
        <f>VLOOKUP($B21,FM!$A$32:$U$3000,21, FALSE)</f>
        <v>23</v>
      </c>
      <c r="AM21">
        <f>VLOOKUP($B21,FM!$A$32:$AB$3000,22, FALSE)</f>
        <v>68</v>
      </c>
      <c r="AN21">
        <f>VLOOKUP($B21,FM!$A$32:$AB$3000,23, FALSE)</f>
        <v>41</v>
      </c>
      <c r="AO21" s="23" t="str">
        <f>VLOOKUP($B21,FM!$A$32:$AB$3000,24, FALSE)</f>
        <v>A</v>
      </c>
      <c r="AP21">
        <f>VLOOKUP($B21,FM!$A$32:$AB$3000,25, FALSE)</f>
        <v>100</v>
      </c>
      <c r="AQ21">
        <f>VLOOKUP($B21,FM!$A$32:$AB$3000,26, FALSE)</f>
        <v>49</v>
      </c>
      <c r="AR21">
        <f>VLOOKUP($B21,FM!$A$32:$AB$3000,27, FALSE)</f>
        <v>43</v>
      </c>
      <c r="AS21" s="21">
        <f>VLOOKUP($B21,FM!$A$32:$AB$3000,28, FALSE)</f>
        <v>94</v>
      </c>
      <c r="AU21" s="22">
        <f>Mags!AI21</f>
        <v>38471103</v>
      </c>
      <c r="AV21" s="15">
        <f>Mags!BL21</f>
        <v>3.3</v>
      </c>
      <c r="AW21" s="15">
        <f>Mags!BM21</f>
        <v>0.14099999999999999</v>
      </c>
      <c r="AX21" s="40" t="str">
        <f>Mags!BN21</f>
        <v>Ml</v>
      </c>
      <c r="AY21" s="15">
        <f>Mags!BX21</f>
        <v>3.26</v>
      </c>
      <c r="AZ21" s="15">
        <f>Mags!BY21</f>
        <v>0.25800000000000001</v>
      </c>
      <c r="BA21" s="40" t="str">
        <f>Mags!BZ21</f>
        <v>Mlr</v>
      </c>
      <c r="BB21" s="15">
        <f>Mags!CJ21</f>
        <v>3.19</v>
      </c>
      <c r="BC21" s="15">
        <f>Mags!CK21</f>
        <v>0.25</v>
      </c>
      <c r="BD21" s="40" t="str">
        <f>Mags!CL21</f>
        <v>Me</v>
      </c>
      <c r="BE21" s="15"/>
      <c r="BF21" s="15"/>
      <c r="BG21" s="40"/>
      <c r="BH21" s="15"/>
      <c r="BI21" s="15"/>
      <c r="BJ21" s="15">
        <f>AV21</f>
        <v>3.3</v>
      </c>
      <c r="BK21" s="15">
        <f>AY21</f>
        <v>3.26</v>
      </c>
      <c r="BL21" s="15">
        <f>BB21</f>
        <v>3.19</v>
      </c>
      <c r="BM21" s="15"/>
      <c r="BN21" s="15"/>
      <c r="BO21" s="15" t="str">
        <f>Mags!B21</f>
        <v>magnitudeid=109257244</v>
      </c>
      <c r="BP21" s="15" t="str">
        <f>Mags!BW21</f>
        <v>magnitudeid=109257244</v>
      </c>
      <c r="BQ21" s="15" t="str">
        <f>Mags!CI21</f>
        <v>magnitudeid=8493159</v>
      </c>
      <c r="BR21" s="15" t="str">
        <f>Mags!CU21</f>
        <v>magnitudeid=8493175</v>
      </c>
      <c r="BS21" s="15">
        <f>Mags!EN21</f>
        <v>0</v>
      </c>
      <c r="BT21" s="30">
        <f t="shared" si="0"/>
        <v>0</v>
      </c>
      <c r="BU21" s="30">
        <f t="shared" si="1"/>
        <v>3.3</v>
      </c>
      <c r="BV21" s="30">
        <f t="shared" si="2"/>
        <v>0.14099999999999999</v>
      </c>
      <c r="BW21" s="30" t="str">
        <f t="shared" si="3"/>
        <v>Ml</v>
      </c>
    </row>
    <row r="22" spans="1:75" x14ac:dyDescent="0.2">
      <c r="A22" s="6">
        <v>21</v>
      </c>
      <c r="B22" s="6">
        <v>38471847</v>
      </c>
      <c r="C22" s="1">
        <v>43653</v>
      </c>
      <c r="D22" s="2">
        <v>0.20019675925925925</v>
      </c>
      <c r="E22">
        <v>2.89</v>
      </c>
      <c r="F22" s="33">
        <f>'SCSN catalog'!K24</f>
        <v>2.9</v>
      </c>
      <c r="G22" s="6" t="str">
        <f>'SCSN catalog'!J24</f>
        <v xml:space="preserve">   l     </v>
      </c>
      <c r="H22">
        <v>-117.60742</v>
      </c>
      <c r="I22">
        <v>35.782739999999997</v>
      </c>
      <c r="J22">
        <v>5.5359999999999996</v>
      </c>
      <c r="K22">
        <v>1</v>
      </c>
      <c r="L22" s="15"/>
      <c r="M22" s="15">
        <v>2.9</v>
      </c>
      <c r="N22" s="15"/>
      <c r="O22" s="15">
        <v>2.91</v>
      </c>
      <c r="Q22" s="19" t="e">
        <f>VLOOKUP(B22,MomentTensor!$A$29:$A$59,1, FALSE)</f>
        <v>#N/A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7"/>
      <c r="AG22" s="20">
        <f>VLOOKUP($B22,FM!$A$32:$U$2279,1, FALSE)</f>
        <v>38471847</v>
      </c>
      <c r="AH22">
        <f>VLOOKUP($B22,FM!$A$32:$U$3000,17, FALSE)</f>
        <v>285</v>
      </c>
      <c r="AI22">
        <f>VLOOKUP($B22,FM!$A$32:$U$3000,18, FALSE)</f>
        <v>89</v>
      </c>
      <c r="AJ22">
        <f>VLOOKUP($B22,FM!$A$32:$U$3000,19, FALSE)</f>
        <v>146</v>
      </c>
      <c r="AK22">
        <f>VLOOKUP($B22,FM!$A$32:$U$3000,20, FALSE)</f>
        <v>32</v>
      </c>
      <c r="AL22">
        <f>VLOOKUP($B22,FM!$A$32:$U$3000,21, FALSE)</f>
        <v>30</v>
      </c>
      <c r="AM22">
        <f>VLOOKUP($B22,FM!$A$32:$AB$3000,22, FALSE)</f>
        <v>21</v>
      </c>
      <c r="AN22">
        <f>VLOOKUP($B22,FM!$A$32:$AB$3000,23, FALSE)</f>
        <v>16</v>
      </c>
      <c r="AO22" s="23" t="str">
        <f>VLOOKUP($B22,FM!$A$32:$AB$3000,24, FALSE)</f>
        <v>B</v>
      </c>
      <c r="AP22">
        <f>VLOOKUP($B22,FM!$A$32:$AB$3000,25, FALSE)</f>
        <v>70</v>
      </c>
      <c r="AQ22">
        <f>VLOOKUP($B22,FM!$A$32:$AB$3000,26, FALSE)</f>
        <v>69</v>
      </c>
      <c r="AR22">
        <f>VLOOKUP($B22,FM!$A$32:$AB$3000,27, FALSE)</f>
        <v>0</v>
      </c>
      <c r="AS22" s="21">
        <f>VLOOKUP($B22,FM!$A$32:$AB$3000,28, FALSE)</f>
        <v>0</v>
      </c>
      <c r="AU22" s="22">
        <f>Mags!AI22</f>
        <v>38471847</v>
      </c>
      <c r="AV22" s="15">
        <f>Mags!BL22</f>
        <v>2.9</v>
      </c>
      <c r="AW22" s="15">
        <f>Mags!BM22</f>
        <v>0.154</v>
      </c>
      <c r="AX22" s="40" t="str">
        <f>Mags!BN22</f>
        <v>Ml</v>
      </c>
      <c r="AY22" s="15">
        <f>Mags!BX22</f>
        <v>2.91</v>
      </c>
      <c r="AZ22" s="15">
        <f>Mags!BY22</f>
        <v>0.26</v>
      </c>
      <c r="BA22" s="40" t="str">
        <f>Mags!BZ22</f>
        <v>Me</v>
      </c>
      <c r="BB22" s="15">
        <f>Mags!CJ22</f>
        <v>0</v>
      </c>
      <c r="BC22" s="15">
        <f>Mags!CK22</f>
        <v>0</v>
      </c>
      <c r="BD22" s="40">
        <f>Mags!CL22</f>
        <v>0</v>
      </c>
      <c r="BE22" s="15"/>
      <c r="BF22" s="15"/>
      <c r="BG22" s="40"/>
      <c r="BH22" s="15"/>
      <c r="BI22" s="15"/>
      <c r="BJ22" s="15">
        <f>AV22</f>
        <v>2.9</v>
      </c>
      <c r="BK22" s="15"/>
      <c r="BL22" s="15">
        <f>AY22</f>
        <v>2.91</v>
      </c>
      <c r="BM22" s="15"/>
      <c r="BN22" s="15"/>
      <c r="BO22" s="15" t="str">
        <f>Mags!B22</f>
        <v>magnitudeid=109341972</v>
      </c>
      <c r="BP22" s="15" t="str">
        <f>Mags!BW22</f>
        <v>magnitudeid=109341972</v>
      </c>
      <c r="BQ22" s="15" t="str">
        <f>Mags!CI22</f>
        <v>magnitudeid=8495231</v>
      </c>
      <c r="BR22" s="15">
        <f>Mags!CU22</f>
        <v>0</v>
      </c>
      <c r="BS22" s="15">
        <f>Mags!EN22</f>
        <v>0</v>
      </c>
      <c r="BT22" s="30">
        <f t="shared" si="0"/>
        <v>0</v>
      </c>
      <c r="BU22" s="30">
        <f t="shared" si="1"/>
        <v>2.9</v>
      </c>
      <c r="BV22" s="30">
        <f t="shared" si="2"/>
        <v>0.154</v>
      </c>
      <c r="BW22" s="30" t="str">
        <f t="shared" si="3"/>
        <v>Ml</v>
      </c>
    </row>
    <row r="23" spans="1:75" x14ac:dyDescent="0.2">
      <c r="A23" s="6">
        <v>22</v>
      </c>
      <c r="B23" s="6">
        <v>38472279</v>
      </c>
      <c r="C23" s="1">
        <v>43653</v>
      </c>
      <c r="D23" s="2">
        <v>0.23489583333333333</v>
      </c>
      <c r="E23">
        <v>4.5199999999999996</v>
      </c>
      <c r="F23" s="33">
        <f>'SCSN catalog'!K25</f>
        <v>4.53</v>
      </c>
      <c r="G23" s="6" t="str">
        <f>'SCSN catalog'!J25</f>
        <v xml:space="preserve">   w     </v>
      </c>
      <c r="H23">
        <v>-117.57547</v>
      </c>
      <c r="I23">
        <v>35.768700000000003</v>
      </c>
      <c r="J23">
        <v>10.53</v>
      </c>
      <c r="K23">
        <v>1</v>
      </c>
      <c r="L23" s="15">
        <v>4.53</v>
      </c>
      <c r="M23" s="15">
        <v>4.93</v>
      </c>
      <c r="N23" s="15">
        <v>4.4400000000000004</v>
      </c>
      <c r="O23" s="15">
        <v>4.84</v>
      </c>
      <c r="Q23" s="19">
        <f>VLOOKUP(B23,MomentTensor!$A$29:$A$59,1, FALSE)</f>
        <v>38472279</v>
      </c>
      <c r="R23" s="15">
        <f>VLOOKUP($B23,MomentTensor!$A$29:$T$59,7, FALSE)</f>
        <v>11</v>
      </c>
      <c r="S23" s="15">
        <f>VLOOKUP($B23,MomentTensor!$A$29:$T$59,8, FALSE)</f>
        <v>4.53</v>
      </c>
      <c r="T23" s="15" t="str">
        <f>VLOOKUP($B23,MomentTensor!$A$29:$T$59,9, FALSE)</f>
        <v>w</v>
      </c>
      <c r="U23" s="15">
        <f>VLOOKUP($B23,MomentTensor!$A$29:$T$59,10, FALSE)</f>
        <v>86</v>
      </c>
      <c r="V23" s="15">
        <f>VLOOKUP($B23,MomentTensor!$A$29:$T$59,11, FALSE)</f>
        <v>230</v>
      </c>
      <c r="W23" s="15">
        <f>VLOOKUP($B23,MomentTensor!$A$29:$T$59,12, FALSE)</f>
        <v>81</v>
      </c>
      <c r="X23" s="15">
        <f>VLOOKUP($B23,MomentTensor!$A$29:$T$59,13, FALSE)</f>
        <v>-46</v>
      </c>
      <c r="Y23" s="15">
        <f>VLOOKUP($B23,MomentTensor!$A$29:$T$59,14, FALSE)</f>
        <v>329</v>
      </c>
      <c r="Z23" s="15">
        <f>VLOOKUP($B23,MomentTensor!$A$29:$T$59,15, FALSE)</f>
        <v>45</v>
      </c>
      <c r="AA23" s="15">
        <f>VLOOKUP($B23,MomentTensor!$A$29:$T$59,16, FALSE)</f>
        <v>-167</v>
      </c>
      <c r="AB23" s="15">
        <f>VLOOKUP($B23,MomentTensor!$A$29:$T$59,17, FALSE)</f>
        <v>7.8200000000000002E+22</v>
      </c>
      <c r="AC23" s="15">
        <f>VLOOKUP($B23,MomentTensor!$A$29:$T$59,18, FALSE)</f>
        <v>95</v>
      </c>
      <c r="AD23" s="15">
        <f>VLOOKUP($B23,MomentTensor!$A$29:$T$59,19, FALSE)</f>
        <v>5</v>
      </c>
      <c r="AE23" s="17">
        <f>VLOOKUP($B23,MomentTensor!$A$29:$T$59,20, FALSE)</f>
        <v>0</v>
      </c>
      <c r="AG23" s="20">
        <f>VLOOKUP($B23,FM!$A$32:$U$2279,1, FALSE)</f>
        <v>38472279</v>
      </c>
      <c r="AH23">
        <f>VLOOKUP($B23,FM!$A$32:$U$3000,17, FALSE)</f>
        <v>327</v>
      </c>
      <c r="AI23">
        <f>VLOOKUP($B23,FM!$A$32:$U$3000,18, FALSE)</f>
        <v>42</v>
      </c>
      <c r="AJ23">
        <f>VLOOKUP($B23,FM!$A$32:$U$3000,19, FALSE)</f>
        <v>-168</v>
      </c>
      <c r="AK23">
        <f>VLOOKUP($B23,FM!$A$32:$U$3000,20, FALSE)</f>
        <v>18</v>
      </c>
      <c r="AL23">
        <f>VLOOKUP($B23,FM!$A$32:$U$3000,21, FALSE)</f>
        <v>12</v>
      </c>
      <c r="AM23">
        <f>VLOOKUP($B23,FM!$A$32:$AB$3000,22, FALSE)</f>
        <v>129</v>
      </c>
      <c r="AN23">
        <f>VLOOKUP($B23,FM!$A$32:$AB$3000,23, FALSE)</f>
        <v>13</v>
      </c>
      <c r="AO23" s="23" t="str">
        <f>VLOOKUP($B23,FM!$A$32:$AB$3000,24, FALSE)</f>
        <v>A</v>
      </c>
      <c r="AP23">
        <f>VLOOKUP($B23,FM!$A$32:$AB$3000,25, FALSE)</f>
        <v>97</v>
      </c>
      <c r="AQ23">
        <f>VLOOKUP($B23,FM!$A$32:$AB$3000,26, FALSE)</f>
        <v>59</v>
      </c>
      <c r="AR23">
        <f>VLOOKUP($B23,FM!$A$32:$AB$3000,27, FALSE)</f>
        <v>105</v>
      </c>
      <c r="AS23" s="21">
        <f>VLOOKUP($B23,FM!$A$32:$AB$3000,28, FALSE)</f>
        <v>78</v>
      </c>
      <c r="AU23" s="22">
        <f>Mags!AI23</f>
        <v>38472279</v>
      </c>
      <c r="AV23" s="15">
        <f>Mags!BL23</f>
        <v>4.53</v>
      </c>
      <c r="AW23" s="15">
        <f>Mags!BM23</f>
        <v>0</v>
      </c>
      <c r="AX23" s="40" t="str">
        <f>Mags!BN23</f>
        <v>Mw</v>
      </c>
      <c r="AY23" s="15">
        <f>Mags!BX23</f>
        <v>4.93</v>
      </c>
      <c r="AZ23" s="15">
        <f>Mags!BY23</f>
        <v>0.14899999999999999</v>
      </c>
      <c r="BA23" s="40" t="str">
        <f>Mags!BZ23</f>
        <v>Ml</v>
      </c>
      <c r="BB23" s="15">
        <f>Mags!CJ23</f>
        <v>4.4400000000000004</v>
      </c>
      <c r="BC23" s="15">
        <f>Mags!CK23</f>
        <v>0.22</v>
      </c>
      <c r="BD23" s="40" t="str">
        <f>Mags!CL23</f>
        <v>Mlr</v>
      </c>
      <c r="BE23" s="15">
        <f>Mags!EC23</f>
        <v>4.84</v>
      </c>
      <c r="BF23" s="15">
        <f>Mags!ED23</f>
        <v>0.30499999999999999</v>
      </c>
      <c r="BG23" s="40" t="str">
        <f>Mags!EE23</f>
        <v>Me</v>
      </c>
      <c r="BH23" s="15"/>
      <c r="BI23" s="15">
        <f>AV23</f>
        <v>4.53</v>
      </c>
      <c r="BJ23" s="15">
        <f>AY23</f>
        <v>4.93</v>
      </c>
      <c r="BK23" s="15">
        <f>BB23</f>
        <v>4.4400000000000004</v>
      </c>
      <c r="BL23" s="15">
        <f>BE23</f>
        <v>4.84</v>
      </c>
      <c r="BM23" s="15"/>
      <c r="BN23" s="15"/>
      <c r="BO23" s="15" t="str">
        <f>Mags!B23</f>
        <v>magnitudeid=108785821</v>
      </c>
      <c r="BP23" s="15" t="str">
        <f>Mags!BW23</f>
        <v>magnitudeid=108785821</v>
      </c>
      <c r="BQ23" s="15" t="str">
        <f>Mags!CI23</f>
        <v>magnitudeid=109000053</v>
      </c>
      <c r="BR23" s="15" t="str">
        <f>Mags!CU23</f>
        <v>magnitudeid=8496367</v>
      </c>
      <c r="BS23" s="15" t="str">
        <f>Mags!EN23</f>
        <v>magnitudeid=8496383</v>
      </c>
      <c r="BT23" s="30">
        <f t="shared" si="0"/>
        <v>0</v>
      </c>
      <c r="BU23" s="30">
        <f t="shared" si="1"/>
        <v>4.53</v>
      </c>
      <c r="BV23" s="30">
        <f t="shared" si="2"/>
        <v>0</v>
      </c>
      <c r="BW23" s="30" t="str">
        <f t="shared" si="3"/>
        <v>Mw</v>
      </c>
    </row>
    <row r="24" spans="1:75" x14ac:dyDescent="0.2">
      <c r="A24" s="6">
        <v>23</v>
      </c>
      <c r="B24" s="6">
        <v>38472295</v>
      </c>
      <c r="C24" s="1">
        <v>43653</v>
      </c>
      <c r="D24" s="2">
        <v>0.23781249999999998</v>
      </c>
      <c r="E24">
        <v>2.5499999999999998</v>
      </c>
      <c r="F24" s="33">
        <f>'SCSN catalog'!K26</f>
        <v>2.64</v>
      </c>
      <c r="G24" s="6" t="str">
        <f>'SCSN catalog'!J26</f>
        <v xml:space="preserve">   l     </v>
      </c>
      <c r="H24">
        <v>-117.70699999999999</v>
      </c>
      <c r="I24">
        <v>35.869399999999999</v>
      </c>
      <c r="J24">
        <v>9.7210000000000001</v>
      </c>
      <c r="K24">
        <v>1</v>
      </c>
      <c r="L24" s="15"/>
      <c r="M24" s="15">
        <v>2.64</v>
      </c>
      <c r="N24" s="15"/>
      <c r="O24" s="15">
        <v>2.69</v>
      </c>
      <c r="Q24" s="19" t="e">
        <f>VLOOKUP(B24,MomentTensor!$A$29:$A$59,1, FALSE)</f>
        <v>#N/A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7"/>
      <c r="AG24" s="20">
        <f>VLOOKUP($B24,FM!$A$32:$U$2279,1, FALSE)</f>
        <v>38472295</v>
      </c>
      <c r="AH24">
        <f>VLOOKUP($B24,FM!$A$32:$U$3000,17, FALSE)</f>
        <v>132</v>
      </c>
      <c r="AI24">
        <f>VLOOKUP($B24,FM!$A$32:$U$3000,18, FALSE)</f>
        <v>79</v>
      </c>
      <c r="AJ24">
        <f>VLOOKUP($B24,FM!$A$32:$U$3000,19, FALSE)</f>
        <v>-145</v>
      </c>
      <c r="AK24">
        <f>VLOOKUP($B24,FM!$A$32:$U$3000,20, FALSE)</f>
        <v>35</v>
      </c>
      <c r="AL24">
        <f>VLOOKUP($B24,FM!$A$32:$U$3000,21, FALSE)</f>
        <v>38</v>
      </c>
      <c r="AM24">
        <f>VLOOKUP($B24,FM!$A$32:$AB$3000,22, FALSE)</f>
        <v>11</v>
      </c>
      <c r="AN24">
        <f>VLOOKUP($B24,FM!$A$32:$AB$3000,23, FALSE)</f>
        <v>10</v>
      </c>
      <c r="AO24" s="23" t="str">
        <f>VLOOKUP($B24,FM!$A$32:$AB$3000,24, FALSE)</f>
        <v>C</v>
      </c>
      <c r="AP24">
        <f>VLOOKUP($B24,FM!$A$32:$AB$3000,25, FALSE)</f>
        <v>52</v>
      </c>
      <c r="AQ24">
        <f>VLOOKUP($B24,FM!$A$32:$AB$3000,26, FALSE)</f>
        <v>48</v>
      </c>
      <c r="AR24">
        <f>VLOOKUP($B24,FM!$A$32:$AB$3000,27, FALSE)</f>
        <v>7</v>
      </c>
      <c r="AS24" s="21">
        <f>VLOOKUP($B24,FM!$A$32:$AB$3000,28, FALSE)</f>
        <v>119</v>
      </c>
      <c r="AU24" s="22">
        <f>Mags!AI24</f>
        <v>38472295</v>
      </c>
      <c r="AV24" s="15">
        <f>Mags!BL24</f>
        <v>2.64</v>
      </c>
      <c r="AW24" s="15">
        <f>Mags!BM24</f>
        <v>0.112</v>
      </c>
      <c r="AX24" s="40" t="str">
        <f>Mags!BN24</f>
        <v>Ml</v>
      </c>
      <c r="AY24" s="15">
        <f>Mags!BX24</f>
        <v>2.69</v>
      </c>
      <c r="AZ24" s="15">
        <f>Mags!BY24</f>
        <v>0.312</v>
      </c>
      <c r="BA24" s="40" t="str">
        <f>Mags!BZ24</f>
        <v>Me</v>
      </c>
      <c r="BB24" s="15">
        <f>Mags!CJ24</f>
        <v>0</v>
      </c>
      <c r="BC24" s="15">
        <f>Mags!CK24</f>
        <v>0</v>
      </c>
      <c r="BD24" s="40">
        <f>Mags!CL24</f>
        <v>0</v>
      </c>
      <c r="BE24" s="15"/>
      <c r="BF24" s="15"/>
      <c r="BG24" s="40"/>
      <c r="BH24" s="15"/>
      <c r="BI24" s="15"/>
      <c r="BJ24" s="15">
        <f>AV24</f>
        <v>2.64</v>
      </c>
      <c r="BK24" s="15"/>
      <c r="BL24" s="15">
        <f>AY24</f>
        <v>2.69</v>
      </c>
      <c r="BM24" s="15"/>
      <c r="BN24" s="15"/>
      <c r="BO24" s="15" t="str">
        <f>Mags!B24</f>
        <v>magnitudeid=109000973</v>
      </c>
      <c r="BP24" s="15" t="str">
        <f>Mags!BW24</f>
        <v>magnitudeid=109000973</v>
      </c>
      <c r="BQ24" s="15" t="str">
        <f>Mags!CI24</f>
        <v>magnitudeid=8496447</v>
      </c>
      <c r="BR24" s="15">
        <f>Mags!CU24</f>
        <v>0</v>
      </c>
      <c r="BS24" s="15">
        <f>Mags!EN24</f>
        <v>0</v>
      </c>
      <c r="BT24" s="30">
        <f t="shared" si="0"/>
        <v>0</v>
      </c>
      <c r="BU24" s="30">
        <f t="shared" si="1"/>
        <v>2.64</v>
      </c>
      <c r="BV24" s="30">
        <f t="shared" si="2"/>
        <v>0.112</v>
      </c>
      <c r="BW24" s="30" t="str">
        <f t="shared" si="3"/>
        <v>Ml</v>
      </c>
    </row>
    <row r="25" spans="1:75" x14ac:dyDescent="0.2">
      <c r="A25" s="6">
        <v>24</v>
      </c>
      <c r="B25" s="6">
        <v>38472799</v>
      </c>
      <c r="C25" s="1">
        <v>43653</v>
      </c>
      <c r="D25" s="2">
        <v>0.28106481481481482</v>
      </c>
      <c r="E25">
        <v>2.8</v>
      </c>
      <c r="F25" s="33">
        <f>'SCSN catalog'!K27</f>
        <v>2.79</v>
      </c>
      <c r="G25" s="6" t="str">
        <f>'SCSN catalog'!J27</f>
        <v xml:space="preserve">   l     </v>
      </c>
      <c r="H25">
        <v>-117.73076</v>
      </c>
      <c r="I25">
        <v>35.914279999999998</v>
      </c>
      <c r="J25">
        <v>2.7210000000000001</v>
      </c>
      <c r="K25">
        <v>1</v>
      </c>
      <c r="L25" s="15"/>
      <c r="M25" s="15">
        <v>2.79</v>
      </c>
      <c r="N25" s="15"/>
      <c r="O25" s="15">
        <v>2.83</v>
      </c>
      <c r="Q25" s="19" t="e">
        <f>VLOOKUP(B25,MomentTensor!$A$29:$A$59,1, FALSE)</f>
        <v>#N/A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7"/>
      <c r="AG25" s="20">
        <f>VLOOKUP($B25,FM!$A$32:$U$2279,1, FALSE)</f>
        <v>38472799</v>
      </c>
      <c r="AH25">
        <f>VLOOKUP($B25,FM!$A$32:$U$3000,17, FALSE)</f>
        <v>323</v>
      </c>
      <c r="AI25">
        <f>VLOOKUP($B25,FM!$A$32:$U$3000,18, FALSE)</f>
        <v>78</v>
      </c>
      <c r="AJ25">
        <f>VLOOKUP($B25,FM!$A$32:$U$3000,19, FALSE)</f>
        <v>-174</v>
      </c>
      <c r="AK25">
        <f>VLOOKUP($B25,FM!$A$32:$U$3000,20, FALSE)</f>
        <v>19</v>
      </c>
      <c r="AL25">
        <f>VLOOKUP($B25,FM!$A$32:$U$3000,21, FALSE)</f>
        <v>16</v>
      </c>
      <c r="AM25">
        <f>VLOOKUP($B25,FM!$A$32:$AB$3000,22, FALSE)</f>
        <v>23</v>
      </c>
      <c r="AN25">
        <f>VLOOKUP($B25,FM!$A$32:$AB$3000,23, FALSE)</f>
        <v>5</v>
      </c>
      <c r="AO25" s="23" t="str">
        <f>VLOOKUP($B25,FM!$A$32:$AB$3000,24, FALSE)</f>
        <v>A</v>
      </c>
      <c r="AP25">
        <f>VLOOKUP($B25,FM!$A$32:$AB$3000,25, FALSE)</f>
        <v>100</v>
      </c>
      <c r="AQ25">
        <f>VLOOKUP($B25,FM!$A$32:$AB$3000,26, FALSE)</f>
        <v>69</v>
      </c>
      <c r="AR25">
        <f>VLOOKUP($B25,FM!$A$32:$AB$3000,27, FALSE)</f>
        <v>31</v>
      </c>
      <c r="AS25" s="21">
        <f>VLOOKUP($B25,FM!$A$32:$AB$3000,28, FALSE)</f>
        <v>43</v>
      </c>
      <c r="AU25" s="22">
        <f>Mags!AI25</f>
        <v>38472799</v>
      </c>
      <c r="AV25" s="15">
        <f>Mags!BL25</f>
        <v>2.79</v>
      </c>
      <c r="AW25" s="15">
        <f>Mags!BM25</f>
        <v>0.186</v>
      </c>
      <c r="AX25" s="40" t="str">
        <f>Mags!BN25</f>
        <v>Ml</v>
      </c>
      <c r="AY25" s="15">
        <f>Mags!BX25</f>
        <v>2.83</v>
      </c>
      <c r="AZ25" s="15">
        <f>Mags!BY25</f>
        <v>0.25</v>
      </c>
      <c r="BA25" s="40" t="str">
        <f>Mags!BZ25</f>
        <v>Me</v>
      </c>
      <c r="BB25" s="15">
        <f>Mags!CJ25</f>
        <v>0</v>
      </c>
      <c r="BC25" s="15">
        <f>Mags!CK25</f>
        <v>0</v>
      </c>
      <c r="BD25" s="40">
        <f>Mags!CL25</f>
        <v>0</v>
      </c>
      <c r="BE25" s="15"/>
      <c r="BF25" s="15"/>
      <c r="BG25" s="40"/>
      <c r="BH25" s="15"/>
      <c r="BI25" s="15"/>
      <c r="BJ25" s="15">
        <f>AV25</f>
        <v>2.79</v>
      </c>
      <c r="BK25" s="15"/>
      <c r="BL25" s="15">
        <f>AY25</f>
        <v>2.83</v>
      </c>
      <c r="BM25" s="15"/>
      <c r="BN25" s="15"/>
      <c r="BO25" s="15" t="str">
        <f>Mags!B25</f>
        <v>magnitudeid=109000365</v>
      </c>
      <c r="BP25" s="15" t="str">
        <f>Mags!BW25</f>
        <v>magnitudeid=109000365</v>
      </c>
      <c r="BQ25" s="15" t="str">
        <f>Mags!CI25</f>
        <v>magnitudeid=8497975</v>
      </c>
      <c r="BR25" s="15">
        <f>Mags!CU25</f>
        <v>0</v>
      </c>
      <c r="BS25" s="15">
        <f>Mags!EN25</f>
        <v>0</v>
      </c>
      <c r="BT25" s="30">
        <f t="shared" si="0"/>
        <v>0</v>
      </c>
      <c r="BU25" s="30">
        <f t="shared" si="1"/>
        <v>2.79</v>
      </c>
      <c r="BV25" s="30">
        <f t="shared" si="2"/>
        <v>0.186</v>
      </c>
      <c r="BW25" s="30" t="str">
        <f t="shared" si="3"/>
        <v>Ml</v>
      </c>
    </row>
    <row r="26" spans="1:75" x14ac:dyDescent="0.2">
      <c r="A26" s="6">
        <v>25</v>
      </c>
      <c r="B26" s="6">
        <v>38474119</v>
      </c>
      <c r="C26" s="1">
        <v>43653</v>
      </c>
      <c r="D26" s="2">
        <v>0.38153935185185189</v>
      </c>
      <c r="E26">
        <v>3.06</v>
      </c>
      <c r="F26" s="33">
        <f>'SCSN catalog'!K28</f>
        <v>3.11</v>
      </c>
      <c r="G26" s="6" t="str">
        <f>'SCSN catalog'!J28</f>
        <v xml:space="preserve">   l     </v>
      </c>
      <c r="H26">
        <v>-117.51871</v>
      </c>
      <c r="I26">
        <v>35.672629999999998</v>
      </c>
      <c r="J26">
        <v>8.7089999999999996</v>
      </c>
      <c r="K26">
        <v>1</v>
      </c>
      <c r="L26" s="15"/>
      <c r="M26" s="15">
        <v>3.11</v>
      </c>
      <c r="N26" s="15">
        <v>3.08</v>
      </c>
      <c r="O26" s="15">
        <v>3.07</v>
      </c>
      <c r="Q26" s="19" t="e">
        <f>VLOOKUP(B26,MomentTensor!$A$29:$A$59,1, FALSE)</f>
        <v>#N/A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7"/>
      <c r="AG26" s="20">
        <f>VLOOKUP($B26,FM!$A$32:$U$2279,1, FALSE)</f>
        <v>38474119</v>
      </c>
      <c r="AH26">
        <f>VLOOKUP($B26,FM!$A$32:$U$3000,17, FALSE)</f>
        <v>302</v>
      </c>
      <c r="AI26">
        <f>VLOOKUP($B26,FM!$A$32:$U$3000,18, FALSE)</f>
        <v>89</v>
      </c>
      <c r="AJ26">
        <f>VLOOKUP($B26,FM!$A$32:$U$3000,19, FALSE)</f>
        <v>-133</v>
      </c>
      <c r="AK26">
        <f>VLOOKUP($B26,FM!$A$32:$U$3000,20, FALSE)</f>
        <v>34</v>
      </c>
      <c r="AL26">
        <f>VLOOKUP($B26,FM!$A$32:$U$3000,21, FALSE)</f>
        <v>38</v>
      </c>
      <c r="AM26">
        <f>VLOOKUP($B26,FM!$A$32:$AB$3000,22, FALSE)</f>
        <v>98</v>
      </c>
      <c r="AN26">
        <f>VLOOKUP($B26,FM!$A$32:$AB$3000,23, FALSE)</f>
        <v>48</v>
      </c>
      <c r="AO26" s="23" t="str">
        <f>VLOOKUP($B26,FM!$A$32:$AB$3000,24, FALSE)</f>
        <v>C</v>
      </c>
      <c r="AP26">
        <f>VLOOKUP($B26,FM!$A$32:$AB$3000,25, FALSE)</f>
        <v>67</v>
      </c>
      <c r="AQ26">
        <f>VLOOKUP($B26,FM!$A$32:$AB$3000,26, FALSE)</f>
        <v>52</v>
      </c>
      <c r="AR26">
        <f>VLOOKUP($B26,FM!$A$32:$AB$3000,27, FALSE)</f>
        <v>57</v>
      </c>
      <c r="AS26" s="21">
        <f>VLOOKUP($B26,FM!$A$32:$AB$3000,28, FALSE)</f>
        <v>99</v>
      </c>
      <c r="AU26" s="22">
        <f>Mags!AI26</f>
        <v>38474119</v>
      </c>
      <c r="AV26" s="15">
        <f>Mags!BL26</f>
        <v>3.11</v>
      </c>
      <c r="AW26" s="15">
        <f>Mags!BM26</f>
        <v>0.15</v>
      </c>
      <c r="AX26" s="40" t="str">
        <f>Mags!BN26</f>
        <v>Ml</v>
      </c>
      <c r="AY26" s="15">
        <f>Mags!BX26</f>
        <v>3.08</v>
      </c>
      <c r="AZ26" s="15">
        <f>Mags!BY26</f>
        <v>0.159</v>
      </c>
      <c r="BA26" s="40" t="str">
        <f>Mags!BZ26</f>
        <v>Mlr</v>
      </c>
      <c r="BB26" s="15">
        <f>Mags!CJ26</f>
        <v>3.07</v>
      </c>
      <c r="BC26" s="15">
        <f>Mags!CK26</f>
        <v>0.218</v>
      </c>
      <c r="BD26" s="40" t="str">
        <f>Mags!CL26</f>
        <v>Me</v>
      </c>
      <c r="BE26" s="15"/>
      <c r="BF26" s="15"/>
      <c r="BG26" s="40"/>
      <c r="BH26" s="15"/>
      <c r="BI26" s="15"/>
      <c r="BJ26" s="15">
        <f>AV26</f>
        <v>3.11</v>
      </c>
      <c r="BK26" s="15">
        <f>AY26</f>
        <v>3.08</v>
      </c>
      <c r="BL26" s="15">
        <f>BB26</f>
        <v>3.07</v>
      </c>
      <c r="BM26" s="15"/>
      <c r="BN26" s="15"/>
      <c r="BO26" s="15" t="str">
        <f>Mags!B26</f>
        <v>magnitudeid=109292284</v>
      </c>
      <c r="BP26" s="15" t="str">
        <f>Mags!BW26</f>
        <v>magnitudeid=109292284</v>
      </c>
      <c r="BQ26" s="15" t="str">
        <f>Mags!CI26</f>
        <v>magnitudeid=109292292</v>
      </c>
      <c r="BR26" s="15" t="str">
        <f>Mags!CU26</f>
        <v>magnitudeid=8502727</v>
      </c>
      <c r="BS26" s="15">
        <f>Mags!EN26</f>
        <v>0</v>
      </c>
      <c r="BT26" s="30">
        <f t="shared" si="0"/>
        <v>0</v>
      </c>
      <c r="BU26" s="30">
        <f t="shared" si="1"/>
        <v>3.11</v>
      </c>
      <c r="BV26" s="30">
        <f t="shared" si="2"/>
        <v>0.15</v>
      </c>
      <c r="BW26" s="30" t="str">
        <f t="shared" si="3"/>
        <v>Ml</v>
      </c>
    </row>
    <row r="27" spans="1:75" x14ac:dyDescent="0.2">
      <c r="A27" s="6">
        <v>26</v>
      </c>
      <c r="B27" s="6">
        <v>38474959</v>
      </c>
      <c r="C27" s="1">
        <v>43653</v>
      </c>
      <c r="D27" s="2">
        <v>0.43951388888888893</v>
      </c>
      <c r="E27">
        <v>3.39</v>
      </c>
      <c r="F27" s="33">
        <f>'SCSN catalog'!K29</f>
        <v>3.22</v>
      </c>
      <c r="G27" s="6" t="str">
        <f>'SCSN catalog'!J29</f>
        <v xml:space="preserve">   w     </v>
      </c>
      <c r="H27">
        <v>-117.62112</v>
      </c>
      <c r="I27">
        <v>35.795729999999999</v>
      </c>
      <c r="J27">
        <v>6.2359999999999998</v>
      </c>
      <c r="K27">
        <v>1</v>
      </c>
      <c r="L27" s="15">
        <v>3.22</v>
      </c>
      <c r="M27" s="15">
        <v>3.39</v>
      </c>
      <c r="N27" s="15">
        <v>3.29</v>
      </c>
      <c r="O27" s="15">
        <v>3.28</v>
      </c>
      <c r="Q27" s="19" t="e">
        <f>VLOOKUP(B27,MomentTensor!$A$29:$A$59,1, FALSE)</f>
        <v>#N/A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7"/>
      <c r="AG27" s="20">
        <f>VLOOKUP($B27,FM!$A$32:$U$2279,1, FALSE)</f>
        <v>38474959</v>
      </c>
      <c r="AH27">
        <f>VLOOKUP($B27,FM!$A$32:$U$3000,17, FALSE)</f>
        <v>142</v>
      </c>
      <c r="AI27">
        <f>VLOOKUP($B27,FM!$A$32:$U$3000,18, FALSE)</f>
        <v>82</v>
      </c>
      <c r="AJ27">
        <f>VLOOKUP($B27,FM!$A$32:$U$3000,19, FALSE)</f>
        <v>179</v>
      </c>
      <c r="AK27">
        <f>VLOOKUP($B27,FM!$A$32:$U$3000,20, FALSE)</f>
        <v>10</v>
      </c>
      <c r="AL27">
        <f>VLOOKUP($B27,FM!$A$32:$U$3000,21, FALSE)</f>
        <v>14</v>
      </c>
      <c r="AM27">
        <f>VLOOKUP($B27,FM!$A$32:$AB$3000,22, FALSE)</f>
        <v>116</v>
      </c>
      <c r="AN27">
        <f>VLOOKUP($B27,FM!$A$32:$AB$3000,23, FALSE)</f>
        <v>33</v>
      </c>
      <c r="AO27" s="23" t="str">
        <f>VLOOKUP($B27,FM!$A$32:$AB$3000,24, FALSE)</f>
        <v>A</v>
      </c>
      <c r="AP27">
        <f>VLOOKUP($B27,FM!$A$32:$AB$3000,25, FALSE)</f>
        <v>100</v>
      </c>
      <c r="AQ27">
        <f>VLOOKUP($B27,FM!$A$32:$AB$3000,26, FALSE)</f>
        <v>57</v>
      </c>
      <c r="AR27">
        <f>VLOOKUP($B27,FM!$A$32:$AB$3000,27, FALSE)</f>
        <v>68</v>
      </c>
      <c r="AS27" s="21">
        <f>VLOOKUP($B27,FM!$A$32:$AB$3000,28, FALSE)</f>
        <v>80</v>
      </c>
      <c r="AU27" s="22">
        <f>Mags!AI27</f>
        <v>38474959</v>
      </c>
      <c r="AV27" s="15">
        <f>Mags!BL27</f>
        <v>3.22</v>
      </c>
      <c r="AW27" s="15">
        <f>Mags!BM27</f>
        <v>0</v>
      </c>
      <c r="AX27" s="40" t="str">
        <f>Mags!BN27</f>
        <v>Mw</v>
      </c>
      <c r="AY27" s="15">
        <f>Mags!BX27</f>
        <v>3.39</v>
      </c>
      <c r="AZ27" s="15">
        <f>Mags!BY27</f>
        <v>0.18099999999999999</v>
      </c>
      <c r="BA27" s="40" t="str">
        <f>Mags!BZ27</f>
        <v>Ml</v>
      </c>
      <c r="BB27" s="15">
        <f>Mags!CJ27</f>
        <v>3.29</v>
      </c>
      <c r="BC27" s="15">
        <f>Mags!CK27</f>
        <v>0.20799999999999999</v>
      </c>
      <c r="BD27" s="40" t="str">
        <f>Mags!CL27</f>
        <v>Mlr</v>
      </c>
      <c r="BE27" s="15">
        <f>Mags!EC27</f>
        <v>3.28</v>
      </c>
      <c r="BF27" s="15">
        <f>Mags!ED27</f>
        <v>0.29099999999999998</v>
      </c>
      <c r="BG27" s="40" t="str">
        <f>Mags!EE27</f>
        <v>Me</v>
      </c>
      <c r="BH27" s="15"/>
      <c r="BI27" s="15">
        <f>AV27</f>
        <v>3.22</v>
      </c>
      <c r="BJ27" s="15">
        <f>AY27</f>
        <v>3.39</v>
      </c>
      <c r="BK27" s="15">
        <f>BB27</f>
        <v>3.29</v>
      </c>
      <c r="BL27" s="15">
        <f>BE27</f>
        <v>3.28</v>
      </c>
      <c r="BM27" s="15"/>
      <c r="BN27" s="15"/>
      <c r="BO27" s="15" t="str">
        <f>Mags!B27</f>
        <v>magnitudeid=109030605</v>
      </c>
      <c r="BP27" s="15" t="str">
        <f>Mags!BW27</f>
        <v>magnitudeid=109030605</v>
      </c>
      <c r="BQ27" s="15" t="str">
        <f>Mags!CI27</f>
        <v>magnitudeid=109258492</v>
      </c>
      <c r="BR27" s="15" t="str">
        <f>Mags!CU27</f>
        <v>magnitudeid=8505783</v>
      </c>
      <c r="BS27" s="15" t="str">
        <f>Mags!EN27</f>
        <v>magnitudeid=8505799</v>
      </c>
      <c r="BT27" s="30">
        <f t="shared" si="0"/>
        <v>0</v>
      </c>
      <c r="BU27" s="30">
        <f t="shared" si="1"/>
        <v>3.22</v>
      </c>
      <c r="BV27" s="30">
        <f t="shared" si="2"/>
        <v>0</v>
      </c>
      <c r="BW27" s="30" t="str">
        <f t="shared" si="3"/>
        <v>Mw</v>
      </c>
    </row>
    <row r="28" spans="1:75" x14ac:dyDescent="0.2">
      <c r="A28" s="6">
        <v>27</v>
      </c>
      <c r="B28" s="6">
        <v>38475007</v>
      </c>
      <c r="C28" s="1">
        <v>43653</v>
      </c>
      <c r="D28" s="2">
        <v>0.44288194444444445</v>
      </c>
      <c r="E28">
        <v>3.15</v>
      </c>
      <c r="F28" s="33">
        <f>'SCSN catalog'!K30</f>
        <v>3.24</v>
      </c>
      <c r="G28" s="6" t="str">
        <f>'SCSN catalog'!J30</f>
        <v xml:space="preserve">   l     </v>
      </c>
      <c r="H28">
        <v>-117.59139</v>
      </c>
      <c r="I28">
        <v>35.758490000000002</v>
      </c>
      <c r="J28">
        <v>2.9049999999999998</v>
      </c>
      <c r="K28">
        <v>1</v>
      </c>
      <c r="L28" s="15"/>
      <c r="M28" s="15">
        <v>3.24</v>
      </c>
      <c r="N28" s="15">
        <v>3.16</v>
      </c>
      <c r="O28" s="15">
        <v>3.14</v>
      </c>
      <c r="Q28" s="19" t="e">
        <f>VLOOKUP(B28,MomentTensor!$A$29:$A$59,1, FALSE)</f>
        <v>#N/A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7"/>
      <c r="AG28" s="20">
        <f>VLOOKUP($B28,FM!$A$32:$U$2279,1, FALSE)</f>
        <v>38475007</v>
      </c>
      <c r="AH28">
        <f>VLOOKUP($B28,FM!$A$32:$U$3000,17, FALSE)</f>
        <v>354</v>
      </c>
      <c r="AI28">
        <f>VLOOKUP($B28,FM!$A$32:$U$3000,18, FALSE)</f>
        <v>86</v>
      </c>
      <c r="AJ28">
        <f>VLOOKUP($B28,FM!$A$32:$U$3000,19, FALSE)</f>
        <v>-143</v>
      </c>
      <c r="AK28">
        <f>VLOOKUP($B28,FM!$A$32:$U$3000,20, FALSE)</f>
        <v>37</v>
      </c>
      <c r="AL28">
        <f>VLOOKUP($B28,FM!$A$32:$U$3000,21, FALSE)</f>
        <v>31</v>
      </c>
      <c r="AM28">
        <f>VLOOKUP($B28,FM!$A$32:$AB$3000,22, FALSE)</f>
        <v>118</v>
      </c>
      <c r="AN28">
        <f>VLOOKUP($B28,FM!$A$32:$AB$3000,23, FALSE)</f>
        <v>40</v>
      </c>
      <c r="AO28" s="23" t="str">
        <f>VLOOKUP($B28,FM!$A$32:$AB$3000,24, FALSE)</f>
        <v>B</v>
      </c>
      <c r="AP28">
        <f>VLOOKUP($B28,FM!$A$32:$AB$3000,25, FALSE)</f>
        <v>71</v>
      </c>
      <c r="AQ28">
        <f>VLOOKUP($B28,FM!$A$32:$AB$3000,26, FALSE)</f>
        <v>79</v>
      </c>
      <c r="AR28">
        <f>VLOOKUP($B28,FM!$A$32:$AB$3000,27, FALSE)</f>
        <v>55</v>
      </c>
      <c r="AS28" s="21">
        <f>VLOOKUP($B28,FM!$A$32:$AB$3000,28, FALSE)</f>
        <v>56</v>
      </c>
      <c r="AU28" s="22">
        <f>Mags!AI28</f>
        <v>38475007</v>
      </c>
      <c r="AV28" s="15">
        <f>Mags!BL28</f>
        <v>3.24</v>
      </c>
      <c r="AW28" s="15">
        <f>Mags!BM28</f>
        <v>0.154</v>
      </c>
      <c r="AX28" s="40" t="str">
        <f>Mags!BN28</f>
        <v>Ml</v>
      </c>
      <c r="AY28" s="15">
        <f>Mags!BX28</f>
        <v>3.16</v>
      </c>
      <c r="AZ28" s="15">
        <f>Mags!BY28</f>
        <v>0.154</v>
      </c>
      <c r="BA28" s="40" t="str">
        <f>Mags!BZ28</f>
        <v>Mlr</v>
      </c>
      <c r="BB28" s="15">
        <f>Mags!CJ28</f>
        <v>3.14</v>
      </c>
      <c r="BC28" s="15">
        <f>Mags!CK28</f>
        <v>0.251</v>
      </c>
      <c r="BD28" s="40" t="str">
        <f>Mags!CL28</f>
        <v>Me</v>
      </c>
      <c r="BE28" s="15"/>
      <c r="BF28" s="15"/>
      <c r="BG28" s="40"/>
      <c r="BH28" s="15"/>
      <c r="BI28" s="15"/>
      <c r="BJ28" s="15">
        <f>AV28</f>
        <v>3.24</v>
      </c>
      <c r="BK28" s="15">
        <f>AY28</f>
        <v>3.16</v>
      </c>
      <c r="BL28" s="15">
        <f>BB28</f>
        <v>3.14</v>
      </c>
      <c r="BM28" s="15"/>
      <c r="BN28" s="15"/>
      <c r="BO28" s="15" t="str">
        <f>Mags!B28</f>
        <v>magnitudeid=109284924</v>
      </c>
      <c r="BP28" s="15" t="str">
        <f>Mags!BW28</f>
        <v>magnitudeid=109284924</v>
      </c>
      <c r="BQ28" s="15" t="str">
        <f>Mags!CI28</f>
        <v>magnitudeid=109284932</v>
      </c>
      <c r="BR28" s="15" t="str">
        <f>Mags!CU28</f>
        <v>magnitudeid=8506007</v>
      </c>
      <c r="BS28" s="15">
        <f>Mags!EN28</f>
        <v>0</v>
      </c>
      <c r="BT28" s="30">
        <f t="shared" si="0"/>
        <v>0</v>
      </c>
      <c r="BU28" s="30">
        <f t="shared" si="1"/>
        <v>3.24</v>
      </c>
      <c r="BV28" s="30">
        <f t="shared" si="2"/>
        <v>0.154</v>
      </c>
      <c r="BW28" s="30" t="str">
        <f t="shared" si="3"/>
        <v>Ml</v>
      </c>
    </row>
    <row r="29" spans="1:75" x14ac:dyDescent="0.2">
      <c r="A29" s="6">
        <v>28</v>
      </c>
      <c r="B29" s="6">
        <v>38475463</v>
      </c>
      <c r="C29" s="1">
        <v>43653</v>
      </c>
      <c r="D29" s="2">
        <v>0.4788310185185185</v>
      </c>
      <c r="E29">
        <v>2.64</v>
      </c>
      <c r="F29" s="33">
        <f>'SCSN catalog'!K31</f>
        <v>2.74</v>
      </c>
      <c r="G29" s="6" t="str">
        <f>'SCSN catalog'!J31</f>
        <v xml:space="preserve">   l     </v>
      </c>
      <c r="H29">
        <v>-117.72984</v>
      </c>
      <c r="I29">
        <v>35.915349999999997</v>
      </c>
      <c r="J29">
        <v>2.839</v>
      </c>
      <c r="K29">
        <v>1</v>
      </c>
      <c r="L29" s="15"/>
      <c r="M29" s="15">
        <v>2.74</v>
      </c>
      <c r="N29" s="15"/>
      <c r="O29" s="15">
        <v>2.78</v>
      </c>
      <c r="Q29" s="19" t="e">
        <f>VLOOKUP(B29,MomentTensor!$A$29:$A$59,1, FALSE)</f>
        <v>#N/A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7"/>
      <c r="AG29" s="20">
        <f>VLOOKUP($B29,FM!$A$32:$U$2279,1, FALSE)</f>
        <v>38475463</v>
      </c>
      <c r="AH29">
        <f>VLOOKUP($B29,FM!$A$32:$U$3000,17, FALSE)</f>
        <v>324</v>
      </c>
      <c r="AI29">
        <f>VLOOKUP($B29,FM!$A$32:$U$3000,18, FALSE)</f>
        <v>83</v>
      </c>
      <c r="AJ29">
        <f>VLOOKUP($B29,FM!$A$32:$U$3000,19, FALSE)</f>
        <v>-179</v>
      </c>
      <c r="AK29">
        <f>VLOOKUP($B29,FM!$A$32:$U$3000,20, FALSE)</f>
        <v>22</v>
      </c>
      <c r="AL29">
        <f>VLOOKUP($B29,FM!$A$32:$U$3000,21, FALSE)</f>
        <v>14</v>
      </c>
      <c r="AM29">
        <f>VLOOKUP($B29,FM!$A$32:$AB$3000,22, FALSE)</f>
        <v>24</v>
      </c>
      <c r="AN29">
        <f>VLOOKUP($B29,FM!$A$32:$AB$3000,23, FALSE)</f>
        <v>11</v>
      </c>
      <c r="AO29" s="23" t="str">
        <f>VLOOKUP($B29,FM!$A$32:$AB$3000,24, FALSE)</f>
        <v>A</v>
      </c>
      <c r="AP29">
        <f>VLOOKUP($B29,FM!$A$32:$AB$3000,25, FALSE)</f>
        <v>94</v>
      </c>
      <c r="AQ29">
        <f>VLOOKUP($B29,FM!$A$32:$AB$3000,26, FALSE)</f>
        <v>61</v>
      </c>
      <c r="AR29">
        <f>VLOOKUP($B29,FM!$A$32:$AB$3000,27, FALSE)</f>
        <v>30</v>
      </c>
      <c r="AS29" s="21">
        <f>VLOOKUP($B29,FM!$A$32:$AB$3000,28, FALSE)</f>
        <v>48</v>
      </c>
      <c r="AU29" s="22">
        <f>Mags!AI29</f>
        <v>38475463</v>
      </c>
      <c r="AV29" s="15">
        <f>Mags!BL29</f>
        <v>2.74</v>
      </c>
      <c r="AW29" s="15">
        <f>Mags!BM29</f>
        <v>0.14699999999999999</v>
      </c>
      <c r="AX29" s="40" t="str">
        <f>Mags!BN29</f>
        <v>Ml</v>
      </c>
      <c r="AY29" s="15">
        <f>Mags!BX29</f>
        <v>2.78</v>
      </c>
      <c r="AZ29" s="15">
        <f>Mags!BY29</f>
        <v>0.25600000000000001</v>
      </c>
      <c r="BA29" s="40" t="str">
        <f>Mags!BZ29</f>
        <v>Me</v>
      </c>
      <c r="BB29" s="15">
        <f>Mags!CJ29</f>
        <v>0</v>
      </c>
      <c r="BC29" s="15">
        <f>Mags!CK29</f>
        <v>0</v>
      </c>
      <c r="BD29" s="40">
        <f>Mags!CL29</f>
        <v>0</v>
      </c>
      <c r="BE29" s="15"/>
      <c r="BF29" s="15"/>
      <c r="BG29" s="40"/>
      <c r="BH29" s="15"/>
      <c r="BI29" s="15"/>
      <c r="BJ29" s="15">
        <f>AV29</f>
        <v>2.74</v>
      </c>
      <c r="BK29" s="15"/>
      <c r="BL29" s="15">
        <f>AY29</f>
        <v>2.78</v>
      </c>
      <c r="BM29" s="15"/>
      <c r="BN29" s="15"/>
      <c r="BO29" s="15" t="str">
        <f>Mags!B29</f>
        <v>magnitudeid=109000981</v>
      </c>
      <c r="BP29" s="15" t="str">
        <f>Mags!BW29</f>
        <v>magnitudeid=109000981</v>
      </c>
      <c r="BQ29" s="15" t="str">
        <f>Mags!CI29</f>
        <v>magnitudeid=8507655</v>
      </c>
      <c r="BR29" s="15">
        <f>Mags!CU29</f>
        <v>0</v>
      </c>
      <c r="BS29" s="15">
        <f>Mags!EN29</f>
        <v>0</v>
      </c>
      <c r="BT29" s="30">
        <f t="shared" si="0"/>
        <v>0</v>
      </c>
      <c r="BU29" s="30">
        <f t="shared" si="1"/>
        <v>2.74</v>
      </c>
      <c r="BV29" s="30">
        <f t="shared" si="2"/>
        <v>0.14699999999999999</v>
      </c>
      <c r="BW29" s="30" t="str">
        <f t="shared" si="3"/>
        <v>Ml</v>
      </c>
    </row>
    <row r="30" spans="1:75" x14ac:dyDescent="0.2">
      <c r="A30" s="6">
        <v>29</v>
      </c>
      <c r="B30" s="6">
        <v>38478143</v>
      </c>
      <c r="C30" s="1">
        <v>43653</v>
      </c>
      <c r="D30" s="2">
        <v>0.7389930555555555</v>
      </c>
      <c r="E30">
        <v>2.86</v>
      </c>
      <c r="F30" s="33">
        <f>'SCSN catalog'!K32</f>
        <v>2.9</v>
      </c>
      <c r="G30" s="6" t="str">
        <f>'SCSN catalog'!J32</f>
        <v xml:space="preserve">   l     </v>
      </c>
      <c r="H30">
        <v>-117.46704</v>
      </c>
      <c r="I30">
        <v>35.644359999999999</v>
      </c>
      <c r="J30">
        <v>4.9169999999999998</v>
      </c>
      <c r="K30">
        <v>1</v>
      </c>
      <c r="L30" s="15"/>
      <c r="M30" s="15">
        <v>2.9</v>
      </c>
      <c r="N30" s="15"/>
      <c r="O30" s="15">
        <v>2.92</v>
      </c>
      <c r="Q30" s="19" t="e">
        <f>VLOOKUP(B30,MomentTensor!$A$29:$A$59,1, FALSE)</f>
        <v>#N/A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7"/>
      <c r="AG30" s="20">
        <f>VLOOKUP($B30,FM!$A$32:$U$2279,1, FALSE)</f>
        <v>38478143</v>
      </c>
      <c r="AH30">
        <f>VLOOKUP($B30,FM!$A$32:$U$3000,17, FALSE)</f>
        <v>144</v>
      </c>
      <c r="AI30">
        <f>VLOOKUP($B30,FM!$A$32:$U$3000,18, FALSE)</f>
        <v>56</v>
      </c>
      <c r="AJ30">
        <f>VLOOKUP($B30,FM!$A$32:$U$3000,19, FALSE)</f>
        <v>-121</v>
      </c>
      <c r="AK30">
        <f>VLOOKUP($B30,FM!$A$32:$U$3000,20, FALSE)</f>
        <v>37</v>
      </c>
      <c r="AL30">
        <f>VLOOKUP($B30,FM!$A$32:$U$3000,21, FALSE)</f>
        <v>38</v>
      </c>
      <c r="AM30">
        <f>VLOOKUP($B30,FM!$A$32:$AB$3000,22, FALSE)</f>
        <v>23</v>
      </c>
      <c r="AN30">
        <f>VLOOKUP($B30,FM!$A$32:$AB$3000,23, FALSE)</f>
        <v>0</v>
      </c>
      <c r="AO30" s="23" t="str">
        <f>VLOOKUP($B30,FM!$A$32:$AB$3000,24, FALSE)</f>
        <v>C</v>
      </c>
      <c r="AP30">
        <f>VLOOKUP($B30,FM!$A$32:$AB$3000,25, FALSE)</f>
        <v>55</v>
      </c>
      <c r="AQ30">
        <f>VLOOKUP($B30,FM!$A$32:$AB$3000,26, FALSE)</f>
        <v>30</v>
      </c>
      <c r="AR30">
        <f>VLOOKUP($B30,FM!$A$32:$AB$3000,27, FALSE)</f>
        <v>22</v>
      </c>
      <c r="AS30" s="21">
        <f>VLOOKUP($B30,FM!$A$32:$AB$3000,28, FALSE)</f>
        <v>107</v>
      </c>
      <c r="AU30" s="22">
        <f>Mags!AI30</f>
        <v>38478143</v>
      </c>
      <c r="AV30" s="15">
        <f>Mags!BL30</f>
        <v>2.9</v>
      </c>
      <c r="AW30" s="15">
        <f>Mags!BM30</f>
        <v>0.114</v>
      </c>
      <c r="AX30" s="40" t="str">
        <f>Mags!BN30</f>
        <v>Ml</v>
      </c>
      <c r="AY30" s="15">
        <f>Mags!BX30</f>
        <v>2.92</v>
      </c>
      <c r="AZ30" s="15">
        <f>Mags!BY30</f>
        <v>0.20100000000000001</v>
      </c>
      <c r="BA30" s="40" t="str">
        <f>Mags!BZ30</f>
        <v>Me</v>
      </c>
      <c r="BB30" s="15">
        <f>Mags!CJ30</f>
        <v>0</v>
      </c>
      <c r="BC30" s="15">
        <f>Mags!CK30</f>
        <v>0</v>
      </c>
      <c r="BD30" s="40">
        <f>Mags!CL30</f>
        <v>0</v>
      </c>
      <c r="BE30" s="15"/>
      <c r="BF30" s="15"/>
      <c r="BG30" s="40"/>
      <c r="BH30" s="15"/>
      <c r="BI30" s="15"/>
      <c r="BJ30" s="15">
        <f>AV30</f>
        <v>2.9</v>
      </c>
      <c r="BK30" s="15"/>
      <c r="BL30" s="15">
        <f>AY30</f>
        <v>2.92</v>
      </c>
      <c r="BM30" s="15"/>
      <c r="BN30" s="15"/>
      <c r="BO30" s="15" t="str">
        <f>Mags!B30</f>
        <v>magnitudeid=109961244</v>
      </c>
      <c r="BP30" s="15" t="str">
        <f>Mags!BW30</f>
        <v>magnitudeid=109961244</v>
      </c>
      <c r="BQ30" s="15" t="str">
        <f>Mags!CI30</f>
        <v>magnitudeid=8515871</v>
      </c>
      <c r="BR30" s="15">
        <f>Mags!CU30</f>
        <v>0</v>
      </c>
      <c r="BS30" s="15">
        <f>Mags!EN30</f>
        <v>0</v>
      </c>
      <c r="BT30" s="30">
        <f t="shared" si="0"/>
        <v>0</v>
      </c>
      <c r="BU30" s="30">
        <f t="shared" si="1"/>
        <v>2.9</v>
      </c>
      <c r="BV30" s="30">
        <f t="shared" si="2"/>
        <v>0.114</v>
      </c>
      <c r="BW30" s="30" t="str">
        <f t="shared" si="3"/>
        <v>Ml</v>
      </c>
    </row>
    <row r="31" spans="1:75" x14ac:dyDescent="0.2">
      <c r="A31" s="6">
        <v>30</v>
      </c>
      <c r="B31" s="6">
        <v>38478423</v>
      </c>
      <c r="C31" s="1">
        <v>43653</v>
      </c>
      <c r="D31" s="2">
        <v>0.7634143518518518</v>
      </c>
      <c r="E31">
        <v>3.28</v>
      </c>
      <c r="F31" s="33">
        <f>'SCSN catalog'!K33</f>
        <v>3.1</v>
      </c>
      <c r="G31" s="6" t="str">
        <f>'SCSN catalog'!J33</f>
        <v xml:space="preserve">   l     </v>
      </c>
      <c r="H31">
        <v>-117.73146</v>
      </c>
      <c r="I31">
        <v>35.890569999999997</v>
      </c>
      <c r="J31">
        <v>5.8609999999999998</v>
      </c>
      <c r="K31">
        <v>1</v>
      </c>
      <c r="L31" s="15"/>
      <c r="M31" s="15">
        <v>3.1</v>
      </c>
      <c r="N31" s="15">
        <v>3.05</v>
      </c>
      <c r="O31" s="15">
        <v>3.03</v>
      </c>
      <c r="Q31" s="19" t="e">
        <f>VLOOKUP(B31,MomentTensor!$A$29:$A$59,1, FALSE)</f>
        <v>#N/A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7"/>
      <c r="AG31" s="20">
        <f>VLOOKUP($B31,FM!$A$32:$U$2279,1, FALSE)</f>
        <v>38478423</v>
      </c>
      <c r="AH31">
        <f>VLOOKUP($B31,FM!$A$32:$U$3000,17, FALSE)</f>
        <v>152</v>
      </c>
      <c r="AI31">
        <f>VLOOKUP($B31,FM!$A$32:$U$3000,18, FALSE)</f>
        <v>45</v>
      </c>
      <c r="AJ31">
        <f>VLOOKUP($B31,FM!$A$32:$U$3000,19, FALSE)</f>
        <v>-176</v>
      </c>
      <c r="AK31">
        <f>VLOOKUP($B31,FM!$A$32:$U$3000,20, FALSE)</f>
        <v>12</v>
      </c>
      <c r="AL31">
        <f>VLOOKUP($B31,FM!$A$32:$U$3000,21, FALSE)</f>
        <v>12</v>
      </c>
      <c r="AM31">
        <f>VLOOKUP($B31,FM!$A$32:$AB$3000,22, FALSE)</f>
        <v>80</v>
      </c>
      <c r="AN31">
        <f>VLOOKUP($B31,FM!$A$32:$AB$3000,23, FALSE)</f>
        <v>25</v>
      </c>
      <c r="AO31" s="23" t="str">
        <f>VLOOKUP($B31,FM!$A$32:$AB$3000,24, FALSE)</f>
        <v>A</v>
      </c>
      <c r="AP31">
        <f>VLOOKUP($B31,FM!$A$32:$AB$3000,25, FALSE)</f>
        <v>98</v>
      </c>
      <c r="AQ31">
        <f>VLOOKUP($B31,FM!$A$32:$AB$3000,26, FALSE)</f>
        <v>70</v>
      </c>
      <c r="AR31">
        <f>VLOOKUP($B31,FM!$A$32:$AB$3000,27, FALSE)</f>
        <v>44</v>
      </c>
      <c r="AS31" s="21">
        <f>VLOOKUP($B31,FM!$A$32:$AB$3000,28, FALSE)</f>
        <v>60</v>
      </c>
      <c r="AU31" s="22">
        <f>Mags!AI31</f>
        <v>38478423</v>
      </c>
      <c r="AV31" s="15">
        <f>Mags!BL31</f>
        <v>3.05</v>
      </c>
      <c r="AW31" s="15">
        <f>Mags!BM31</f>
        <v>0.16400000000000001</v>
      </c>
      <c r="AX31" s="40" t="str">
        <f>Mags!BN31</f>
        <v>Mlr</v>
      </c>
      <c r="AY31" s="15">
        <f>Mags!BX31</f>
        <v>3.1</v>
      </c>
      <c r="AZ31" s="15">
        <f>Mags!BY31</f>
        <v>0.16400000000000001</v>
      </c>
      <c r="BA31" s="40" t="str">
        <f>Mags!BZ31</f>
        <v>Ml</v>
      </c>
      <c r="BB31" s="15">
        <f>Mags!CJ31</f>
        <v>3.03</v>
      </c>
      <c r="BC31" s="15">
        <f>Mags!CK31</f>
        <v>0.24099999999999999</v>
      </c>
      <c r="BD31" s="40" t="str">
        <f>Mags!CL31</f>
        <v>Me</v>
      </c>
      <c r="BE31" s="15"/>
      <c r="BF31" s="15"/>
      <c r="BG31" s="40"/>
      <c r="BH31" s="15"/>
      <c r="BI31" s="15"/>
      <c r="BJ31" s="15">
        <f>AY31</f>
        <v>3.1</v>
      </c>
      <c r="BK31" s="15">
        <f>AV31</f>
        <v>3.05</v>
      </c>
      <c r="BL31" s="15">
        <f>BB31</f>
        <v>3.03</v>
      </c>
      <c r="BM31" s="15"/>
      <c r="BN31" s="15"/>
      <c r="BO31" s="15" t="str">
        <f>Mags!B31</f>
        <v>magnitudeid=109961668</v>
      </c>
      <c r="BP31" s="15" t="str">
        <f>Mags!BW31</f>
        <v>magnitudeid=109278460</v>
      </c>
      <c r="BQ31" s="15" t="str">
        <f>Mags!CI31</f>
        <v>magnitudeid=109961668</v>
      </c>
      <c r="BR31" s="15" t="str">
        <f>Mags!CU31</f>
        <v>magnitudeid=8516727</v>
      </c>
      <c r="BS31" s="15">
        <f>Mags!EN31</f>
        <v>0</v>
      </c>
      <c r="BT31" s="30">
        <f t="shared" si="0"/>
        <v>1</v>
      </c>
      <c r="BU31" s="30">
        <f t="shared" si="1"/>
        <v>3.1</v>
      </c>
      <c r="BV31" s="30">
        <f t="shared" si="2"/>
        <v>0.16400000000000001</v>
      </c>
      <c r="BW31" s="30" t="str">
        <f t="shared" si="3"/>
        <v>Ml</v>
      </c>
    </row>
    <row r="32" spans="1:75" x14ac:dyDescent="0.2">
      <c r="A32" s="6">
        <v>31</v>
      </c>
      <c r="B32" s="6">
        <v>38479903</v>
      </c>
      <c r="C32" s="1">
        <v>43653</v>
      </c>
      <c r="D32" s="2">
        <v>0.87697916666666664</v>
      </c>
      <c r="E32">
        <v>3.45</v>
      </c>
      <c r="F32" s="33">
        <f>'SCSN catalog'!K34</f>
        <v>3.47</v>
      </c>
      <c r="G32" s="6" t="str">
        <f>'SCSN catalog'!J34</f>
        <v xml:space="preserve">   l     </v>
      </c>
      <c r="H32">
        <v>-117.60037</v>
      </c>
      <c r="I32">
        <v>35.777529999999999</v>
      </c>
      <c r="J32">
        <v>9.0589999999999993</v>
      </c>
      <c r="K32">
        <v>1</v>
      </c>
      <c r="L32" s="15"/>
      <c r="M32" s="15">
        <v>3.47</v>
      </c>
      <c r="N32" s="15">
        <v>3.35</v>
      </c>
      <c r="O32" s="15">
        <v>3.35</v>
      </c>
      <c r="P32" s="9"/>
      <c r="Q32" s="19" t="e">
        <f>VLOOKUP(B32,MomentTensor!$A$29:$A$59,1, FALSE)</f>
        <v>#N/A</v>
      </c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8"/>
      <c r="AF32" s="9"/>
      <c r="AG32" s="20">
        <f>VLOOKUP($B32,FM!$A$32:$U$2279,1, FALSE)</f>
        <v>38479903</v>
      </c>
      <c r="AH32">
        <f>VLOOKUP($B32,FM!$A$32:$U$3000,17, FALSE)</f>
        <v>168</v>
      </c>
      <c r="AI32">
        <f>VLOOKUP($B32,FM!$A$32:$U$3000,18, FALSE)</f>
        <v>53</v>
      </c>
      <c r="AJ32">
        <f>VLOOKUP($B32,FM!$A$32:$U$3000,19, FALSE)</f>
        <v>-168</v>
      </c>
      <c r="AK32">
        <f>VLOOKUP($B32,FM!$A$32:$U$3000,20, FALSE)</f>
        <v>11</v>
      </c>
      <c r="AL32">
        <f>VLOOKUP($B32,FM!$A$32:$U$3000,21, FALSE)</f>
        <v>11</v>
      </c>
      <c r="AM32">
        <f>VLOOKUP($B32,FM!$A$32:$AB$3000,22, FALSE)</f>
        <v>86</v>
      </c>
      <c r="AN32">
        <f>VLOOKUP($B32,FM!$A$32:$AB$3000,23, FALSE)</f>
        <v>30</v>
      </c>
      <c r="AO32" s="23" t="str">
        <f>VLOOKUP($B32,FM!$A$32:$AB$3000,24, FALSE)</f>
        <v>A</v>
      </c>
      <c r="AP32">
        <f>VLOOKUP($B32,FM!$A$32:$AB$3000,25, FALSE)</f>
        <v>100</v>
      </c>
      <c r="AQ32">
        <f>VLOOKUP($B32,FM!$A$32:$AB$3000,26, FALSE)</f>
        <v>53</v>
      </c>
      <c r="AR32">
        <f>VLOOKUP($B32,FM!$A$32:$AB$3000,27, FALSE)</f>
        <v>56</v>
      </c>
      <c r="AS32" s="21">
        <f>VLOOKUP($B32,FM!$A$32:$AB$3000,28, FALSE)</f>
        <v>103</v>
      </c>
      <c r="AT32" s="9"/>
      <c r="AU32" s="22">
        <f>Mags!AI32</f>
        <v>38479903</v>
      </c>
      <c r="AV32" s="15">
        <f>Mags!BL32</f>
        <v>3.35</v>
      </c>
      <c r="AW32" s="15">
        <f>Mags!BM32</f>
        <v>0.153</v>
      </c>
      <c r="AX32" s="40" t="str">
        <f>Mags!BN32</f>
        <v>Mlr</v>
      </c>
      <c r="AY32" s="15">
        <f>Mags!BX32</f>
        <v>3.47</v>
      </c>
      <c r="AZ32" s="15">
        <f>Mags!BY32</f>
        <v>0.161</v>
      </c>
      <c r="BA32" s="40" t="str">
        <f>Mags!BZ32</f>
        <v>Ml</v>
      </c>
      <c r="BB32" s="15">
        <f>Mags!CJ32</f>
        <v>3.35</v>
      </c>
      <c r="BC32" s="15">
        <f>Mags!CK32</f>
        <v>0.29499999999999998</v>
      </c>
      <c r="BD32" s="40" t="str">
        <f>Mags!CL32</f>
        <v>Me</v>
      </c>
      <c r="BE32" s="15"/>
      <c r="BF32" s="15"/>
      <c r="BG32" s="40"/>
      <c r="BH32" s="15"/>
      <c r="BI32" s="15"/>
      <c r="BJ32" s="15">
        <f>AY32</f>
        <v>3.47</v>
      </c>
      <c r="BK32" s="15">
        <f>AV32</f>
        <v>3.35</v>
      </c>
      <c r="BL32" s="15">
        <f>BB32</f>
        <v>3.35</v>
      </c>
      <c r="BM32" s="15"/>
      <c r="BN32" s="15"/>
      <c r="BO32" s="15" t="str">
        <f>Mags!B32</f>
        <v>magnitudeid=109343532</v>
      </c>
      <c r="BP32" s="15" t="str">
        <f>Mags!BW32</f>
        <v>magnitudeid=109261212</v>
      </c>
      <c r="BQ32" s="15" t="str">
        <f>Mags!CI32</f>
        <v>magnitudeid=109343532</v>
      </c>
      <c r="BR32" s="15" t="str">
        <f>Mags!CU32</f>
        <v>magnitudeid=8521575</v>
      </c>
      <c r="BS32" s="15">
        <f>Mags!EN32</f>
        <v>0</v>
      </c>
      <c r="BT32" s="30">
        <f t="shared" si="0"/>
        <v>1</v>
      </c>
      <c r="BU32" s="30">
        <f t="shared" si="1"/>
        <v>3.47</v>
      </c>
      <c r="BV32" s="30">
        <f t="shared" si="2"/>
        <v>0.161</v>
      </c>
      <c r="BW32" s="30" t="str">
        <f t="shared" si="3"/>
        <v>Ml</v>
      </c>
    </row>
    <row r="33" spans="1:75" x14ac:dyDescent="0.2">
      <c r="A33" s="6">
        <v>32</v>
      </c>
      <c r="B33" s="6">
        <v>38480367</v>
      </c>
      <c r="C33" s="1">
        <v>43653</v>
      </c>
      <c r="D33" s="2">
        <v>0.9293865740740741</v>
      </c>
      <c r="E33">
        <v>2.0699999999999998</v>
      </c>
      <c r="F33" s="33">
        <f>'SCSN catalog'!K35</f>
        <v>2.0699999999999998</v>
      </c>
      <c r="G33" s="6" t="str">
        <f>'SCSN catalog'!J35</f>
        <v xml:space="preserve">   l     </v>
      </c>
      <c r="H33">
        <v>-117.61461</v>
      </c>
      <c r="I33">
        <v>35.782960000000003</v>
      </c>
      <c r="J33">
        <v>3.6160000000000001</v>
      </c>
      <c r="K33">
        <v>1</v>
      </c>
      <c r="L33" s="15"/>
      <c r="M33" s="15">
        <v>2.0699999999999998</v>
      </c>
      <c r="N33" s="15"/>
      <c r="O33" s="15"/>
      <c r="Q33" s="19" t="e">
        <f>VLOOKUP(B33,MomentTensor!$A$29:$A$59,1, FALSE)</f>
        <v>#N/A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7"/>
      <c r="AG33" s="20">
        <f>VLOOKUP($B33,FM!$A$32:$U$2279,1, FALSE)</f>
        <v>38480367</v>
      </c>
      <c r="AH33">
        <f>VLOOKUP($B33,FM!$A$32:$U$3000,17, FALSE)</f>
        <v>354</v>
      </c>
      <c r="AI33">
        <f>VLOOKUP($B33,FM!$A$32:$U$3000,18, FALSE)</f>
        <v>76</v>
      </c>
      <c r="AJ33">
        <f>VLOOKUP($B33,FM!$A$32:$U$3000,19, FALSE)</f>
        <v>-145</v>
      </c>
      <c r="AK33">
        <f>VLOOKUP($B33,FM!$A$32:$U$3000,20, FALSE)</f>
        <v>27</v>
      </c>
      <c r="AL33">
        <f>VLOOKUP($B33,FM!$A$32:$U$3000,21, FALSE)</f>
        <v>26</v>
      </c>
      <c r="AM33">
        <f>VLOOKUP($B33,FM!$A$32:$AB$3000,22, FALSE)</f>
        <v>18</v>
      </c>
      <c r="AN33">
        <f>VLOOKUP($B33,FM!$A$32:$AB$3000,23, FALSE)</f>
        <v>14</v>
      </c>
      <c r="AO33" s="23" t="str">
        <f>VLOOKUP($B33,FM!$A$32:$AB$3000,24, FALSE)</f>
        <v>B</v>
      </c>
      <c r="AP33">
        <f>VLOOKUP($B33,FM!$A$32:$AB$3000,25, FALSE)</f>
        <v>69</v>
      </c>
      <c r="AQ33">
        <f>VLOOKUP($B33,FM!$A$32:$AB$3000,26, FALSE)</f>
        <v>43</v>
      </c>
      <c r="AR33">
        <f>VLOOKUP($B33,FM!$A$32:$AB$3000,27, FALSE)</f>
        <v>16</v>
      </c>
      <c r="AS33" s="21">
        <f>VLOOKUP($B33,FM!$A$32:$AB$3000,28, FALSE)</f>
        <v>67</v>
      </c>
      <c r="AU33" s="22">
        <f>Mags!AI33</f>
        <v>38480367</v>
      </c>
      <c r="AV33" s="15">
        <f>Mags!BL33</f>
        <v>2.0699999999999998</v>
      </c>
      <c r="AW33" s="15">
        <f>Mags!BM33</f>
        <v>0.189</v>
      </c>
      <c r="AX33" s="40" t="str">
        <f>Mags!BN33</f>
        <v>Ml</v>
      </c>
      <c r="AY33" s="15">
        <f>Mags!BX33</f>
        <v>0</v>
      </c>
      <c r="AZ33" s="15">
        <f>Mags!BY33</f>
        <v>0</v>
      </c>
      <c r="BA33" s="40">
        <f>Mags!BZ33</f>
        <v>0</v>
      </c>
      <c r="BB33" s="15">
        <f>Mags!CJ33</f>
        <v>0</v>
      </c>
      <c r="BC33" s="15">
        <f>Mags!CK33</f>
        <v>0</v>
      </c>
      <c r="BD33" s="40">
        <f>Mags!CL33</f>
        <v>0</v>
      </c>
      <c r="BE33" s="15"/>
      <c r="BF33" s="15"/>
      <c r="BG33" s="40"/>
      <c r="BH33" s="15"/>
      <c r="BI33" s="15"/>
      <c r="BJ33" s="15">
        <f>AV33</f>
        <v>2.0699999999999998</v>
      </c>
      <c r="BK33" s="15"/>
      <c r="BL33" s="15"/>
      <c r="BM33" s="15"/>
      <c r="BN33" s="15"/>
      <c r="BO33" s="15" t="str">
        <f>Mags!B33</f>
        <v>magnitudeid=109029389</v>
      </c>
      <c r="BP33" s="15" t="str">
        <f>Mags!BW33</f>
        <v>magnitudeid=109029389</v>
      </c>
      <c r="BQ33" s="15">
        <f>Mags!CI33</f>
        <v>0</v>
      </c>
      <c r="BR33" s="15">
        <f>Mags!CU33</f>
        <v>0</v>
      </c>
      <c r="BS33" s="15">
        <f>Mags!EN33</f>
        <v>0</v>
      </c>
      <c r="BT33" s="30">
        <f t="shared" si="0"/>
        <v>0</v>
      </c>
      <c r="BU33" s="30">
        <f t="shared" si="1"/>
        <v>2.0699999999999998</v>
      </c>
      <c r="BV33" s="30">
        <f t="shared" si="2"/>
        <v>0.189</v>
      </c>
      <c r="BW33" s="30" t="str">
        <f t="shared" si="3"/>
        <v>Ml</v>
      </c>
    </row>
    <row r="34" spans="1:75" x14ac:dyDescent="0.2">
      <c r="A34" s="6">
        <v>33</v>
      </c>
      <c r="B34" s="6">
        <v>38481863</v>
      </c>
      <c r="C34" s="1">
        <v>43654</v>
      </c>
      <c r="D34" s="2">
        <v>8.1481481481481488E-2</v>
      </c>
      <c r="E34">
        <v>2.65</v>
      </c>
      <c r="F34" s="33">
        <f>'SCSN catalog'!K36</f>
        <v>2.66</v>
      </c>
      <c r="G34" s="6" t="str">
        <f>'SCSN catalog'!J36</f>
        <v xml:space="preserve">   l     </v>
      </c>
      <c r="H34">
        <v>-117.73312</v>
      </c>
      <c r="I34">
        <v>35.891919999999999</v>
      </c>
      <c r="J34">
        <v>3.234</v>
      </c>
      <c r="K34">
        <v>1</v>
      </c>
      <c r="L34" s="15"/>
      <c r="M34" s="15">
        <v>2.66</v>
      </c>
      <c r="N34" s="15"/>
      <c r="O34" s="15">
        <v>2.72</v>
      </c>
      <c r="Q34" s="19" t="e">
        <f>VLOOKUP(B34,MomentTensor!$A$29:$A$59,1, FALSE)</f>
        <v>#N/A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7"/>
      <c r="AG34" s="20">
        <f>VLOOKUP($B34,FM!$A$32:$U$2279,1, FALSE)</f>
        <v>38481863</v>
      </c>
      <c r="AH34">
        <f>VLOOKUP($B34,FM!$A$32:$U$3000,17, FALSE)</f>
        <v>120</v>
      </c>
      <c r="AI34">
        <f>VLOOKUP($B34,FM!$A$32:$U$3000,18, FALSE)</f>
        <v>88</v>
      </c>
      <c r="AJ34">
        <f>VLOOKUP($B34,FM!$A$32:$U$3000,19, FALSE)</f>
        <v>172</v>
      </c>
      <c r="AK34">
        <f>VLOOKUP($B34,FM!$A$32:$U$3000,20, FALSE)</f>
        <v>21</v>
      </c>
      <c r="AL34">
        <f>VLOOKUP($B34,FM!$A$32:$U$3000,21, FALSE)</f>
        <v>18</v>
      </c>
      <c r="AM34">
        <f>VLOOKUP($B34,FM!$A$32:$AB$3000,22, FALSE)</f>
        <v>19</v>
      </c>
      <c r="AN34">
        <f>VLOOKUP($B34,FM!$A$32:$AB$3000,23, FALSE)</f>
        <v>13</v>
      </c>
      <c r="AO34" s="23" t="str">
        <f>VLOOKUP($B34,FM!$A$32:$AB$3000,24, FALSE)</f>
        <v>A</v>
      </c>
      <c r="AP34">
        <f>VLOOKUP($B34,FM!$A$32:$AB$3000,25, FALSE)</f>
        <v>89</v>
      </c>
      <c r="AQ34">
        <f>VLOOKUP($B34,FM!$A$32:$AB$3000,26, FALSE)</f>
        <v>66</v>
      </c>
      <c r="AR34">
        <f>VLOOKUP($B34,FM!$A$32:$AB$3000,27, FALSE)</f>
        <v>18</v>
      </c>
      <c r="AS34" s="21">
        <f>VLOOKUP($B34,FM!$A$32:$AB$3000,28, FALSE)</f>
        <v>52</v>
      </c>
      <c r="AU34" s="22">
        <f>Mags!AI34</f>
        <v>38481863</v>
      </c>
      <c r="AV34" s="15">
        <f>Mags!BL34</f>
        <v>2.66</v>
      </c>
      <c r="AW34" s="15">
        <f>Mags!BM34</f>
        <v>0.17</v>
      </c>
      <c r="AX34" s="40" t="str">
        <f>Mags!BN34</f>
        <v>Ml</v>
      </c>
      <c r="AY34" s="15">
        <f>Mags!BX34</f>
        <v>2.72</v>
      </c>
      <c r="AZ34" s="15">
        <f>Mags!BY34</f>
        <v>0.19800000000000001</v>
      </c>
      <c r="BA34" s="40" t="str">
        <f>Mags!BZ34</f>
        <v>Me</v>
      </c>
      <c r="BB34" s="15">
        <f>Mags!CJ34</f>
        <v>0</v>
      </c>
      <c r="BC34" s="15">
        <f>Mags!CK34</f>
        <v>0</v>
      </c>
      <c r="BD34" s="40">
        <f>Mags!CL34</f>
        <v>0</v>
      </c>
      <c r="BE34" s="15"/>
      <c r="BF34" s="15"/>
      <c r="BG34" s="40"/>
      <c r="BH34" s="15"/>
      <c r="BI34" s="15"/>
      <c r="BJ34" s="15">
        <f>AV34</f>
        <v>2.66</v>
      </c>
      <c r="BK34" s="15"/>
      <c r="BL34" s="15">
        <f>AY34</f>
        <v>2.72</v>
      </c>
      <c r="BM34" s="15"/>
      <c r="BN34" s="15"/>
      <c r="BO34" s="15" t="str">
        <f>Mags!B34</f>
        <v>magnitudeid=109963476</v>
      </c>
      <c r="BP34" s="15" t="str">
        <f>Mags!BW34</f>
        <v>magnitudeid=109963476</v>
      </c>
      <c r="BQ34" s="15" t="str">
        <f>Mags!CI34</f>
        <v>magnitudeid=8527447</v>
      </c>
      <c r="BR34" s="15">
        <f>Mags!CU34</f>
        <v>0</v>
      </c>
      <c r="BS34" s="15">
        <f>Mags!EN34</f>
        <v>0</v>
      </c>
      <c r="BT34" s="30">
        <f t="shared" ref="BT34:BT65" si="5">IF(BO34=BP34,0,IF(BO34=BQ34,1,IF(BO34=BR34, 2, IF(BQ34=BS34,3))))</f>
        <v>0</v>
      </c>
      <c r="BU34" s="30">
        <f t="shared" ref="BU34:BU65" si="6">IF(BT34=0,AV34,IF(BT34=1,AY34,IF(BT34=2,BB34,IF(BT34=3,BE34))))</f>
        <v>2.66</v>
      </c>
      <c r="BV34" s="30">
        <f t="shared" ref="BV34:BV56" si="7">IF(BT34=0,AW34,IF(BT34=1,AZ34,IF(BT34=2,BC34,IF(BT34=3,BF34))))</f>
        <v>0.17</v>
      </c>
      <c r="BW34" s="30" t="str">
        <f t="shared" ref="BW34:BW56" si="8">IF(BT34=0,AX34,IF(BT34=1,BA34,IF(BT34=2,BD34,IF(BT34=3,BG34))))</f>
        <v>Ml</v>
      </c>
    </row>
    <row r="35" spans="1:75" x14ac:dyDescent="0.2">
      <c r="A35" s="6">
        <v>34</v>
      </c>
      <c r="B35" s="6">
        <v>38483215</v>
      </c>
      <c r="C35" s="1">
        <v>43654</v>
      </c>
      <c r="D35" s="2">
        <v>0.20983796296296298</v>
      </c>
      <c r="E35">
        <v>3.13</v>
      </c>
      <c r="F35" s="33">
        <f>'SCSN catalog'!K37</f>
        <v>3.02</v>
      </c>
      <c r="G35" s="6" t="str">
        <f>'SCSN catalog'!J37</f>
        <v xml:space="preserve">   l     </v>
      </c>
      <c r="H35">
        <v>-117.71979</v>
      </c>
      <c r="I35">
        <v>35.875790000000002</v>
      </c>
      <c r="J35">
        <v>7.7510000000000003</v>
      </c>
      <c r="K35">
        <v>1</v>
      </c>
      <c r="L35" s="15"/>
      <c r="M35" s="15">
        <v>3.02</v>
      </c>
      <c r="N35" s="15">
        <v>3.07</v>
      </c>
      <c r="O35" s="15">
        <v>2.97</v>
      </c>
      <c r="P35" s="9"/>
      <c r="Q35" s="19" t="e">
        <f>VLOOKUP(B35,MomentTensor!$A$29:$A$59,1, FALSE)</f>
        <v>#N/A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8"/>
      <c r="AF35" s="9"/>
      <c r="AG35" s="20">
        <f>VLOOKUP($B35,FM!$A$32:$U$2279,1, FALSE)</f>
        <v>38483215</v>
      </c>
      <c r="AH35">
        <f>VLOOKUP($B35,FM!$A$32:$U$3000,17, FALSE)</f>
        <v>328</v>
      </c>
      <c r="AI35">
        <f>VLOOKUP($B35,FM!$A$32:$U$3000,18, FALSE)</f>
        <v>89</v>
      </c>
      <c r="AJ35">
        <f>VLOOKUP($B35,FM!$A$32:$U$3000,19, FALSE)</f>
        <v>-178</v>
      </c>
      <c r="AK35">
        <f>VLOOKUP($B35,FM!$A$32:$U$3000,20, FALSE)</f>
        <v>12</v>
      </c>
      <c r="AL35">
        <f>VLOOKUP($B35,FM!$A$32:$U$3000,21, FALSE)</f>
        <v>11</v>
      </c>
      <c r="AM35">
        <f>VLOOKUP($B35,FM!$A$32:$AB$3000,22, FALSE)</f>
        <v>35</v>
      </c>
      <c r="AN35">
        <f>VLOOKUP($B35,FM!$A$32:$AB$3000,23, FALSE)</f>
        <v>10</v>
      </c>
      <c r="AO35" s="23" t="str">
        <f>VLOOKUP($B35,FM!$A$32:$AB$3000,24, FALSE)</f>
        <v>A</v>
      </c>
      <c r="AP35">
        <f>VLOOKUP($B35,FM!$A$32:$AB$3000,25, FALSE)</f>
        <v>100</v>
      </c>
      <c r="AQ35">
        <f>VLOOKUP($B35,FM!$A$32:$AB$3000,26, FALSE)</f>
        <v>41</v>
      </c>
      <c r="AR35">
        <f>VLOOKUP($B35,FM!$A$32:$AB$3000,27, FALSE)</f>
        <v>43</v>
      </c>
      <c r="AS35" s="21">
        <f>VLOOKUP($B35,FM!$A$32:$AB$3000,28, FALSE)</f>
        <v>109</v>
      </c>
      <c r="AT35" s="9"/>
      <c r="AU35" s="22">
        <f>Mags!AI35</f>
        <v>38483215</v>
      </c>
      <c r="AV35" s="15">
        <f>Mags!BL35</f>
        <v>3.02</v>
      </c>
      <c r="AW35" s="15">
        <f>Mags!BM35</f>
        <v>0.17899999999999999</v>
      </c>
      <c r="AX35" s="40" t="str">
        <f>Mags!BN35</f>
        <v>Ml</v>
      </c>
      <c r="AY35" s="15">
        <f>Mags!BX35</f>
        <v>3.07</v>
      </c>
      <c r="AZ35" s="15">
        <f>Mags!BY35</f>
        <v>0.38400000000000001</v>
      </c>
      <c r="BA35" s="40" t="str">
        <f>Mags!BZ35</f>
        <v>Mlr</v>
      </c>
      <c r="BB35" s="15">
        <f>Mags!CJ35</f>
        <v>2.97</v>
      </c>
      <c r="BC35" s="15">
        <f>Mags!CK35</f>
        <v>0.28699999999999998</v>
      </c>
      <c r="BD35" s="40" t="str">
        <f>Mags!CL35</f>
        <v>Me</v>
      </c>
      <c r="BE35" s="15"/>
      <c r="BF35" s="15"/>
      <c r="BG35" s="40"/>
      <c r="BH35" s="15"/>
      <c r="BI35" s="15"/>
      <c r="BJ35" s="15">
        <f>AV35</f>
        <v>3.02</v>
      </c>
      <c r="BK35" s="15">
        <f>AY35</f>
        <v>3.07</v>
      </c>
      <c r="BL35" s="15">
        <f>BB35</f>
        <v>2.97</v>
      </c>
      <c r="BM35" s="15"/>
      <c r="BN35" s="15"/>
      <c r="BO35" s="15" t="str">
        <f>Mags!B35</f>
        <v>magnitudeid=109003573</v>
      </c>
      <c r="BP35" s="15" t="str">
        <f>Mags!BW35</f>
        <v>magnitudeid=109003573</v>
      </c>
      <c r="BQ35" s="15" t="str">
        <f>Mags!CI35</f>
        <v>magnitudeid=8531671</v>
      </c>
      <c r="BR35" s="15" t="str">
        <f>Mags!CU35</f>
        <v>magnitudeid=8531687</v>
      </c>
      <c r="BS35" s="15">
        <f>Mags!EN35</f>
        <v>0</v>
      </c>
      <c r="BT35" s="30">
        <f t="shared" si="5"/>
        <v>0</v>
      </c>
      <c r="BU35" s="30">
        <f t="shared" si="6"/>
        <v>3.02</v>
      </c>
      <c r="BV35" s="30">
        <f t="shared" si="7"/>
        <v>0.17899999999999999</v>
      </c>
      <c r="BW35" s="30" t="str">
        <f t="shared" si="8"/>
        <v>Ml</v>
      </c>
    </row>
    <row r="36" spans="1:75" x14ac:dyDescent="0.2">
      <c r="A36" s="6">
        <v>35</v>
      </c>
      <c r="B36" s="6">
        <v>38483263</v>
      </c>
      <c r="C36" s="1">
        <v>43654</v>
      </c>
      <c r="D36" s="2">
        <v>0.21383101851851852</v>
      </c>
      <c r="E36">
        <v>2.0099999999999998</v>
      </c>
      <c r="F36" s="33">
        <f>'SCSN catalog'!K38</f>
        <v>1.88</v>
      </c>
      <c r="G36" s="6" t="str">
        <f>'SCSN catalog'!J38</f>
        <v xml:space="preserve">   l     </v>
      </c>
      <c r="H36">
        <v>-117.61377</v>
      </c>
      <c r="I36">
        <v>35.784219999999998</v>
      </c>
      <c r="J36">
        <v>3.6589999999999998</v>
      </c>
      <c r="K36">
        <v>1</v>
      </c>
      <c r="L36" s="15"/>
      <c r="M36" s="15">
        <v>1.88</v>
      </c>
      <c r="N36" s="15"/>
      <c r="O36" s="15">
        <v>2.27</v>
      </c>
      <c r="P36" s="9"/>
      <c r="Q36" s="19" t="e">
        <f>VLOOKUP(B36,MomentTensor!$A$29:$A$59,1, FALSE)</f>
        <v>#N/A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8"/>
      <c r="AF36" s="9"/>
      <c r="AG36" s="20" t="e">
        <f>VLOOKUP($B36,FM!$A$32:$U$2279,1, FALSE)</f>
        <v>#N/A</v>
      </c>
      <c r="AH36" t="e">
        <f>VLOOKUP($B36,FM!$A$32:$U$3000,17, FALSE)</f>
        <v>#N/A</v>
      </c>
      <c r="AI36" t="e">
        <f>VLOOKUP($B36,FM!$A$32:$U$3000,18, FALSE)</f>
        <v>#N/A</v>
      </c>
      <c r="AJ36" t="e">
        <f>VLOOKUP($B36,FM!$A$32:$U$3000,19, FALSE)</f>
        <v>#N/A</v>
      </c>
      <c r="AK36" t="e">
        <f>VLOOKUP($B36,FM!$A$32:$U$3000,20, FALSE)</f>
        <v>#N/A</v>
      </c>
      <c r="AL36" t="e">
        <f>VLOOKUP($B36,FM!$A$32:$U$3000,21, FALSE)</f>
        <v>#N/A</v>
      </c>
      <c r="AM36" t="e">
        <f>VLOOKUP($B36,FM!$A$32:$AB$3000,22, FALSE)</f>
        <v>#N/A</v>
      </c>
      <c r="AN36" t="e">
        <f>VLOOKUP($B36,FM!$A$32:$AB$3000,23, FALSE)</f>
        <v>#N/A</v>
      </c>
      <c r="AO36" s="23" t="e">
        <f>VLOOKUP($B36,FM!$A$32:$AB$3000,24, FALSE)</f>
        <v>#N/A</v>
      </c>
      <c r="AP36" t="e">
        <f>VLOOKUP($B36,FM!$A$32:$AB$3000,25, FALSE)</f>
        <v>#N/A</v>
      </c>
      <c r="AQ36" t="e">
        <f>VLOOKUP($B36,FM!$A$32:$AB$3000,26, FALSE)</f>
        <v>#N/A</v>
      </c>
      <c r="AR36" t="e">
        <f>VLOOKUP($B36,FM!$A$32:$AB$3000,27, FALSE)</f>
        <v>#N/A</v>
      </c>
      <c r="AS36" s="21" t="e">
        <f>VLOOKUP($B36,FM!$A$32:$AB$3000,28, FALSE)</f>
        <v>#N/A</v>
      </c>
      <c r="AT36" s="9"/>
      <c r="AU36" s="22">
        <f>Mags!AI36</f>
        <v>38483263</v>
      </c>
      <c r="AV36" s="15">
        <f>Mags!BL36</f>
        <v>1.88</v>
      </c>
      <c r="AW36" s="15">
        <f>Mags!BM36</f>
        <v>0.123</v>
      </c>
      <c r="AX36" s="40" t="str">
        <f>Mags!BN36</f>
        <v>Ml</v>
      </c>
      <c r="AY36" s="15">
        <f>Mags!BX36</f>
        <v>2.27</v>
      </c>
      <c r="AZ36" s="15">
        <f>Mags!BY36</f>
        <v>0.28299999999999997</v>
      </c>
      <c r="BA36" s="40" t="str">
        <f>Mags!BZ36</f>
        <v>Me</v>
      </c>
      <c r="BB36" s="15">
        <f>Mags!CJ36</f>
        <v>0</v>
      </c>
      <c r="BC36" s="15">
        <f>Mags!CK36</f>
        <v>0</v>
      </c>
      <c r="BD36" s="40">
        <f>Mags!CL36</f>
        <v>0</v>
      </c>
      <c r="BE36" s="15"/>
      <c r="BF36" s="15"/>
      <c r="BG36" s="40"/>
      <c r="BH36" s="15"/>
      <c r="BI36" s="15"/>
      <c r="BJ36" s="15">
        <f>AV36</f>
        <v>1.88</v>
      </c>
      <c r="BK36" s="15"/>
      <c r="BL36" s="15">
        <f>AY36</f>
        <v>2.27</v>
      </c>
      <c r="BM36" s="15"/>
      <c r="BN36" s="15"/>
      <c r="BO36" s="15" t="str">
        <f>Mags!B36</f>
        <v>magnitudeid=109029317</v>
      </c>
      <c r="BP36" s="15" t="str">
        <f>Mags!BW36</f>
        <v>magnitudeid=109029317</v>
      </c>
      <c r="BQ36" s="15" t="str">
        <f>Mags!CI36</f>
        <v>magnitudeid=8531815</v>
      </c>
      <c r="BR36" s="15">
        <f>Mags!CU36</f>
        <v>0</v>
      </c>
      <c r="BS36" s="15">
        <f>Mags!EN36</f>
        <v>0</v>
      </c>
      <c r="BT36" s="30">
        <f t="shared" si="5"/>
        <v>0</v>
      </c>
      <c r="BU36" s="30">
        <f t="shared" si="6"/>
        <v>1.88</v>
      </c>
      <c r="BV36" s="30">
        <f t="shared" si="7"/>
        <v>0.123</v>
      </c>
      <c r="BW36" s="30" t="str">
        <f t="shared" si="8"/>
        <v>Ml</v>
      </c>
    </row>
    <row r="37" spans="1:75" x14ac:dyDescent="0.2">
      <c r="A37" s="6">
        <v>36</v>
      </c>
      <c r="B37" s="6">
        <v>38483591</v>
      </c>
      <c r="C37" s="1">
        <v>43654</v>
      </c>
      <c r="D37" s="2">
        <v>0.24589120370370368</v>
      </c>
      <c r="E37">
        <v>3.48</v>
      </c>
      <c r="F37" s="33">
        <f>'SCSN catalog'!K39</f>
        <v>3.49</v>
      </c>
      <c r="G37" s="6" t="str">
        <f>'SCSN catalog'!J39</f>
        <v xml:space="preserve">   l     </v>
      </c>
      <c r="H37">
        <v>-117.7094</v>
      </c>
      <c r="I37">
        <v>35.87715</v>
      </c>
      <c r="J37">
        <v>8.8759999999999994</v>
      </c>
      <c r="K37">
        <v>1</v>
      </c>
      <c r="L37" s="15"/>
      <c r="M37" s="15">
        <v>3.49</v>
      </c>
      <c r="N37" s="15">
        <v>3.37</v>
      </c>
      <c r="O37" s="15">
        <v>3.32</v>
      </c>
      <c r="P37" s="9"/>
      <c r="Q37" s="19" t="e">
        <f>VLOOKUP(B37,MomentTensor!$A$29:$A$59,1, FALSE)</f>
        <v>#N/A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8"/>
      <c r="AF37" s="9"/>
      <c r="AG37" s="20">
        <f>VLOOKUP($B37,FM!$A$32:$U$2279,1, FALSE)</f>
        <v>38483591</v>
      </c>
      <c r="AH37">
        <f>VLOOKUP($B37,FM!$A$32:$U$3000,17, FALSE)</f>
        <v>310</v>
      </c>
      <c r="AI37">
        <f>VLOOKUP($B37,FM!$A$32:$U$3000,18, FALSE)</f>
        <v>89</v>
      </c>
      <c r="AJ37">
        <f>VLOOKUP($B37,FM!$A$32:$U$3000,19, FALSE)</f>
        <v>171</v>
      </c>
      <c r="AK37">
        <f>VLOOKUP($B37,FM!$A$32:$U$3000,20, FALSE)</f>
        <v>13</v>
      </c>
      <c r="AL37">
        <f>VLOOKUP($B37,FM!$A$32:$U$3000,21, FALSE)</f>
        <v>10</v>
      </c>
      <c r="AM37">
        <f>VLOOKUP($B37,FM!$A$32:$AB$3000,22, FALSE)</f>
        <v>46</v>
      </c>
      <c r="AN37">
        <f>VLOOKUP($B37,FM!$A$32:$AB$3000,23, FALSE)</f>
        <v>18</v>
      </c>
      <c r="AO37" s="23" t="str">
        <f>VLOOKUP($B37,FM!$A$32:$AB$3000,24, FALSE)</f>
        <v>A</v>
      </c>
      <c r="AP37">
        <f>VLOOKUP($B37,FM!$A$32:$AB$3000,25, FALSE)</f>
        <v>100</v>
      </c>
      <c r="AQ37">
        <f>VLOOKUP($B37,FM!$A$32:$AB$3000,26, FALSE)</f>
        <v>39</v>
      </c>
      <c r="AR37">
        <f>VLOOKUP($B37,FM!$A$32:$AB$3000,27, FALSE)</f>
        <v>47</v>
      </c>
      <c r="AS37" s="21">
        <f>VLOOKUP($B37,FM!$A$32:$AB$3000,28, FALSE)</f>
        <v>108</v>
      </c>
      <c r="AT37" s="9"/>
      <c r="AU37" s="22">
        <f>Mags!AI37</f>
        <v>38483591</v>
      </c>
      <c r="AV37" s="15">
        <f>Mags!BL37</f>
        <v>3.49</v>
      </c>
      <c r="AW37" s="15">
        <f>Mags!BM37</f>
        <v>0.17100000000000001</v>
      </c>
      <c r="AX37" s="40" t="str">
        <f>Mags!BN37</f>
        <v>Ml</v>
      </c>
      <c r="AY37" s="15">
        <f>Mags!BX37</f>
        <v>3.37</v>
      </c>
      <c r="AZ37" s="15">
        <f>Mags!BY37</f>
        <v>0.16900000000000001</v>
      </c>
      <c r="BA37" s="40" t="str">
        <f>Mags!BZ37</f>
        <v>Mlr</v>
      </c>
      <c r="BB37" s="15">
        <f>Mags!CJ37</f>
        <v>3.32</v>
      </c>
      <c r="BC37" s="15">
        <f>Mags!CK37</f>
        <v>0.29799999999999999</v>
      </c>
      <c r="BD37" s="40" t="str">
        <f>Mags!CL37</f>
        <v>Me</v>
      </c>
      <c r="BE37" s="15"/>
      <c r="BF37" s="15"/>
      <c r="BG37" s="40"/>
      <c r="BH37" s="15"/>
      <c r="BI37" s="15"/>
      <c r="BJ37" s="15">
        <f>AV37</f>
        <v>3.49</v>
      </c>
      <c r="BK37" s="15">
        <f>AY37</f>
        <v>3.37</v>
      </c>
      <c r="BL37" s="15">
        <f>BB37</f>
        <v>3.32</v>
      </c>
      <c r="BM37" s="15"/>
      <c r="BN37" s="15"/>
      <c r="BO37" s="15" t="str">
        <f>Mags!B37</f>
        <v>magnitudeid=109003805</v>
      </c>
      <c r="BP37" s="15" t="str">
        <f>Mags!BW37</f>
        <v>magnitudeid=109003805</v>
      </c>
      <c r="BQ37" s="15" t="str">
        <f>Mags!CI37</f>
        <v>magnitudeid=109188508</v>
      </c>
      <c r="BR37" s="15" t="str">
        <f>Mags!CU37</f>
        <v>magnitudeid=8533055</v>
      </c>
      <c r="BS37" s="15">
        <f>Mags!EN37</f>
        <v>0</v>
      </c>
      <c r="BT37" s="30">
        <f t="shared" si="5"/>
        <v>0</v>
      </c>
      <c r="BU37" s="30">
        <f t="shared" si="6"/>
        <v>3.49</v>
      </c>
      <c r="BV37" s="30">
        <f t="shared" si="7"/>
        <v>0.17100000000000001</v>
      </c>
      <c r="BW37" s="30" t="str">
        <f t="shared" si="8"/>
        <v>Ml</v>
      </c>
    </row>
    <row r="38" spans="1:75" x14ac:dyDescent="0.2">
      <c r="A38" s="6">
        <v>37</v>
      </c>
      <c r="B38" s="6">
        <v>38485391</v>
      </c>
      <c r="C38" s="1">
        <v>43654</v>
      </c>
      <c r="D38" s="2">
        <v>0.41471064814814818</v>
      </c>
      <c r="E38">
        <v>3.5</v>
      </c>
      <c r="F38" s="33">
        <f>'SCSN catalog'!K40</f>
        <v>3.5</v>
      </c>
      <c r="G38" s="6" t="str">
        <f>'SCSN catalog'!J40</f>
        <v xml:space="preserve">   w     </v>
      </c>
      <c r="H38">
        <v>-117.46151999999999</v>
      </c>
      <c r="I38">
        <v>35.655670000000001</v>
      </c>
      <c r="J38">
        <v>9.7899999999999991</v>
      </c>
      <c r="K38">
        <v>1</v>
      </c>
      <c r="L38" s="15">
        <v>3.5</v>
      </c>
      <c r="M38" s="15">
        <v>3.85</v>
      </c>
      <c r="N38" s="15">
        <v>3.57</v>
      </c>
      <c r="O38" s="15">
        <v>3.72</v>
      </c>
      <c r="Q38" s="19" t="e">
        <f>VLOOKUP(B38,MomentTensor!$A$29:$A$59,1, FALSE)</f>
        <v>#N/A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7"/>
      <c r="AG38" s="20">
        <f>VLOOKUP($B38,FM!$A$32:$U$2279,1, FALSE)</f>
        <v>38485391</v>
      </c>
      <c r="AH38">
        <f>VLOOKUP($B38,FM!$A$32:$U$3000,17, FALSE)</f>
        <v>351</v>
      </c>
      <c r="AI38">
        <f>VLOOKUP($B38,FM!$A$32:$U$3000,18, FALSE)</f>
        <v>78</v>
      </c>
      <c r="AJ38">
        <f>VLOOKUP($B38,FM!$A$32:$U$3000,19, FALSE)</f>
        <v>-175</v>
      </c>
      <c r="AK38">
        <f>VLOOKUP($B38,FM!$A$32:$U$3000,20, FALSE)</f>
        <v>13</v>
      </c>
      <c r="AL38">
        <f>VLOOKUP($B38,FM!$A$32:$U$3000,21, FALSE)</f>
        <v>14</v>
      </c>
      <c r="AM38">
        <f>VLOOKUP($B38,FM!$A$32:$AB$3000,22, FALSE)</f>
        <v>56</v>
      </c>
      <c r="AN38">
        <f>VLOOKUP($B38,FM!$A$32:$AB$3000,23, FALSE)</f>
        <v>13</v>
      </c>
      <c r="AO38" s="23" t="str">
        <f>VLOOKUP($B38,FM!$A$32:$AB$3000,24, FALSE)</f>
        <v>A</v>
      </c>
      <c r="AP38">
        <f>VLOOKUP($B38,FM!$A$32:$AB$3000,25, FALSE)</f>
        <v>100</v>
      </c>
      <c r="AQ38">
        <f>VLOOKUP($B38,FM!$A$32:$AB$3000,26, FALSE)</f>
        <v>33</v>
      </c>
      <c r="AR38">
        <f>VLOOKUP($B38,FM!$A$32:$AB$3000,27, FALSE)</f>
        <v>58</v>
      </c>
      <c r="AS38" s="21">
        <f>VLOOKUP($B38,FM!$A$32:$AB$3000,28, FALSE)</f>
        <v>118</v>
      </c>
      <c r="AU38" s="22">
        <f>Mags!AI38</f>
        <v>38485391</v>
      </c>
      <c r="AV38" s="15">
        <f>Mags!BL38</f>
        <v>3.5</v>
      </c>
      <c r="AW38" s="15">
        <f>Mags!BM38</f>
        <v>0</v>
      </c>
      <c r="AX38" s="40" t="str">
        <f>Mags!BN38</f>
        <v>Mw</v>
      </c>
      <c r="AY38" s="15">
        <f>Mags!BX38</f>
        <v>3.85</v>
      </c>
      <c r="AZ38" s="15">
        <f>Mags!BY38</f>
        <v>0.19700000000000001</v>
      </c>
      <c r="BA38" s="40" t="str">
        <f>Mags!BZ38</f>
        <v>Ml</v>
      </c>
      <c r="BB38" s="15">
        <f>Mags!CJ38</f>
        <v>3.57</v>
      </c>
      <c r="BC38" s="15">
        <f>Mags!CK38</f>
        <v>0.35099999999999998</v>
      </c>
      <c r="BD38" s="40" t="str">
        <f>Mags!CL38</f>
        <v>Mlr</v>
      </c>
      <c r="BE38" s="15">
        <f>Mags!EC38</f>
        <v>3.72</v>
      </c>
      <c r="BF38" s="15">
        <f>Mags!ED38</f>
        <v>0.317</v>
      </c>
      <c r="BG38" s="40" t="str">
        <f>Mags!EE38</f>
        <v>Me</v>
      </c>
      <c r="BH38" s="15"/>
      <c r="BI38" s="15">
        <f>AV38</f>
        <v>3.5</v>
      </c>
      <c r="BJ38" s="15">
        <f>AY38</f>
        <v>3.85</v>
      </c>
      <c r="BK38" s="15">
        <f>BB38</f>
        <v>3.57</v>
      </c>
      <c r="BL38" s="15">
        <f>BE38</f>
        <v>3.72</v>
      </c>
      <c r="BM38" s="15"/>
      <c r="BN38" s="15"/>
      <c r="BO38" s="15" t="str">
        <f>Mags!B38</f>
        <v>magnitudeid=108604309</v>
      </c>
      <c r="BP38" s="15" t="str">
        <f>Mags!BW38</f>
        <v>magnitudeid=108604309</v>
      </c>
      <c r="BQ38" s="15" t="str">
        <f>Mags!CI38</f>
        <v>magnitudeid=109003837</v>
      </c>
      <c r="BR38" s="15" t="str">
        <f>Mags!CU38</f>
        <v>magnitudeid=8538815</v>
      </c>
      <c r="BS38" s="15" t="str">
        <f>Mags!EN38</f>
        <v>magnitudeid=8538831</v>
      </c>
      <c r="BT38" s="30">
        <f t="shared" si="5"/>
        <v>0</v>
      </c>
      <c r="BU38" s="30">
        <f t="shared" si="6"/>
        <v>3.5</v>
      </c>
      <c r="BV38" s="30">
        <f t="shared" si="7"/>
        <v>0</v>
      </c>
      <c r="BW38" s="30" t="str">
        <f t="shared" si="8"/>
        <v>Mw</v>
      </c>
    </row>
    <row r="39" spans="1:75" x14ac:dyDescent="0.2">
      <c r="A39" s="6">
        <v>38</v>
      </c>
      <c r="B39" s="6">
        <v>38488519</v>
      </c>
      <c r="C39" s="1">
        <v>43654</v>
      </c>
      <c r="D39" s="2">
        <v>0.64984953703703707</v>
      </c>
      <c r="E39">
        <v>2.6</v>
      </c>
      <c r="F39" s="33">
        <f>'SCSN catalog'!K41</f>
        <v>2.61</v>
      </c>
      <c r="G39" s="6" t="str">
        <f>'SCSN catalog'!J41</f>
        <v xml:space="preserve">   l     </v>
      </c>
      <c r="H39">
        <v>-117.73044</v>
      </c>
      <c r="I39">
        <v>35.913080000000001</v>
      </c>
      <c r="J39">
        <v>2.484</v>
      </c>
      <c r="K39">
        <v>1</v>
      </c>
      <c r="L39" s="15"/>
      <c r="M39" s="15">
        <v>2.61</v>
      </c>
      <c r="N39" s="15"/>
      <c r="O39" s="15">
        <v>2.74</v>
      </c>
      <c r="Q39" s="19" t="e">
        <f>VLOOKUP(B39,MomentTensor!$A$29:$A$59,1, FALSE)</f>
        <v>#N/A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7"/>
      <c r="AG39" s="20">
        <f>VLOOKUP($B39,FM!$A$32:$U$2279,1, FALSE)</f>
        <v>38488519</v>
      </c>
      <c r="AH39">
        <f>VLOOKUP($B39,FM!$A$32:$U$3000,17, FALSE)</f>
        <v>308</v>
      </c>
      <c r="AI39">
        <f>VLOOKUP($B39,FM!$A$32:$U$3000,18, FALSE)</f>
        <v>65</v>
      </c>
      <c r="AJ39">
        <f>VLOOKUP($B39,FM!$A$32:$U$3000,19, FALSE)</f>
        <v>-174</v>
      </c>
      <c r="AK39">
        <f>VLOOKUP($B39,FM!$A$32:$U$3000,20, FALSE)</f>
        <v>25</v>
      </c>
      <c r="AL39">
        <f>VLOOKUP($B39,FM!$A$32:$U$3000,21, FALSE)</f>
        <v>20</v>
      </c>
      <c r="AM39">
        <f>VLOOKUP($B39,FM!$A$32:$AB$3000,22, FALSE)</f>
        <v>25</v>
      </c>
      <c r="AN39">
        <f>VLOOKUP($B39,FM!$A$32:$AB$3000,23, FALSE)</f>
        <v>19</v>
      </c>
      <c r="AO39" s="23" t="str">
        <f>VLOOKUP($B39,FM!$A$32:$AB$3000,24, FALSE)</f>
        <v>A</v>
      </c>
      <c r="AP39">
        <f>VLOOKUP($B39,FM!$A$32:$AB$3000,25, FALSE)</f>
        <v>84</v>
      </c>
      <c r="AQ39">
        <f>VLOOKUP($B39,FM!$A$32:$AB$3000,26, FALSE)</f>
        <v>68</v>
      </c>
      <c r="AR39">
        <f>VLOOKUP($B39,FM!$A$32:$AB$3000,27, FALSE)</f>
        <v>22</v>
      </c>
      <c r="AS39" s="21">
        <f>VLOOKUP($B39,FM!$A$32:$AB$3000,28, FALSE)</f>
        <v>33</v>
      </c>
      <c r="AU39" s="22">
        <f>Mags!AI39</f>
        <v>38488519</v>
      </c>
      <c r="AV39" s="15">
        <f>Mags!BL39</f>
        <v>2.61</v>
      </c>
      <c r="AW39" s="15">
        <f>Mags!BM39</f>
        <v>0.11899999999999999</v>
      </c>
      <c r="AX39" s="40" t="str">
        <f>Mags!BN39</f>
        <v>Ml</v>
      </c>
      <c r="AY39" s="15">
        <f>Mags!BX39</f>
        <v>2.74</v>
      </c>
      <c r="AZ39" s="15">
        <f>Mags!BY39</f>
        <v>0.214</v>
      </c>
      <c r="BA39" s="40" t="str">
        <f>Mags!BZ39</f>
        <v>Me</v>
      </c>
      <c r="BB39" s="15"/>
      <c r="BC39" s="15"/>
      <c r="BD39" s="40"/>
      <c r="BE39" s="15"/>
      <c r="BF39" s="15"/>
      <c r="BG39" s="40"/>
      <c r="BH39" s="15"/>
      <c r="BI39" s="15"/>
      <c r="BJ39" s="15">
        <f>AV39</f>
        <v>2.61</v>
      </c>
      <c r="BK39" s="15"/>
      <c r="BL39" s="15">
        <f>AY39</f>
        <v>2.74</v>
      </c>
      <c r="BM39" s="15"/>
      <c r="BN39" s="15"/>
      <c r="BO39" s="15" t="str">
        <f>Mags!B39</f>
        <v>magnitudeid=109963700</v>
      </c>
      <c r="BP39" s="15" t="str">
        <f>Mags!BW39</f>
        <v>magnitudeid=109963700</v>
      </c>
      <c r="BQ39" s="15" t="str">
        <f>Mags!CI39</f>
        <v>magnitudeid=8549183</v>
      </c>
      <c r="BR39" s="15">
        <f>Mags!CU39</f>
        <v>0</v>
      </c>
      <c r="BS39" s="15">
        <f>Mags!EN39</f>
        <v>0</v>
      </c>
      <c r="BT39" s="30">
        <f t="shared" si="5"/>
        <v>0</v>
      </c>
      <c r="BU39" s="30">
        <f t="shared" si="6"/>
        <v>2.61</v>
      </c>
      <c r="BV39" s="30">
        <f t="shared" si="7"/>
        <v>0.11899999999999999</v>
      </c>
      <c r="BW39" s="30" t="str">
        <f t="shared" si="8"/>
        <v>Ml</v>
      </c>
    </row>
    <row r="40" spans="1:75" x14ac:dyDescent="0.2">
      <c r="A40" s="6">
        <v>39</v>
      </c>
      <c r="B40" s="6">
        <v>38489543</v>
      </c>
      <c r="C40" s="1">
        <v>43654</v>
      </c>
      <c r="D40" s="2">
        <v>0.72920138888888886</v>
      </c>
      <c r="E40">
        <v>2.54</v>
      </c>
      <c r="F40" s="33">
        <f>'SCSN catalog'!K42</f>
        <v>2.5499999999999998</v>
      </c>
      <c r="G40" s="6" t="str">
        <f>'SCSN catalog'!J42</f>
        <v xml:space="preserve">   l     </v>
      </c>
      <c r="H40">
        <v>-117.73407</v>
      </c>
      <c r="I40">
        <v>35.898020000000002</v>
      </c>
      <c r="J40">
        <v>2.839</v>
      </c>
      <c r="K40">
        <v>1</v>
      </c>
      <c r="L40" s="15"/>
      <c r="M40" s="15">
        <v>2.5499999999999998</v>
      </c>
      <c r="N40" s="15"/>
      <c r="O40" s="15">
        <v>2.74</v>
      </c>
      <c r="Q40" s="19" t="e">
        <f>VLOOKUP(B40,MomentTensor!$A$29:$A$59,1, FALSE)</f>
        <v>#N/A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7"/>
      <c r="AG40" s="20">
        <f>VLOOKUP($B40,FM!$A$32:$U$2279,1, FALSE)</f>
        <v>38489543</v>
      </c>
      <c r="AH40">
        <f>VLOOKUP($B40,FM!$A$32:$U$3000,17, FALSE)</f>
        <v>299</v>
      </c>
      <c r="AI40">
        <f>VLOOKUP($B40,FM!$A$32:$U$3000,18, FALSE)</f>
        <v>71</v>
      </c>
      <c r="AJ40">
        <f>VLOOKUP($B40,FM!$A$32:$U$3000,19, FALSE)</f>
        <v>176</v>
      </c>
      <c r="AK40">
        <f>VLOOKUP($B40,FM!$A$32:$U$3000,20, FALSE)</f>
        <v>29</v>
      </c>
      <c r="AL40">
        <f>VLOOKUP($B40,FM!$A$32:$U$3000,21, FALSE)</f>
        <v>39</v>
      </c>
      <c r="AM40">
        <f>VLOOKUP($B40,FM!$A$32:$AB$3000,22, FALSE)</f>
        <v>12</v>
      </c>
      <c r="AN40">
        <f>VLOOKUP($B40,FM!$A$32:$AB$3000,23, FALSE)</f>
        <v>13</v>
      </c>
      <c r="AO40" s="23" t="str">
        <f>VLOOKUP($B40,FM!$A$32:$AB$3000,24, FALSE)</f>
        <v>B</v>
      </c>
      <c r="AP40">
        <f>VLOOKUP($B40,FM!$A$32:$AB$3000,25, FALSE)</f>
        <v>61</v>
      </c>
      <c r="AQ40">
        <f>VLOOKUP($B40,FM!$A$32:$AB$3000,26, FALSE)</f>
        <v>61</v>
      </c>
      <c r="AR40">
        <f>VLOOKUP($B40,FM!$A$32:$AB$3000,27, FALSE)</f>
        <v>9</v>
      </c>
      <c r="AS40" s="21">
        <f>VLOOKUP($B40,FM!$A$32:$AB$3000,28, FALSE)</f>
        <v>64</v>
      </c>
      <c r="AU40" s="22">
        <f>Mags!AI40</f>
        <v>38489543</v>
      </c>
      <c r="AV40" s="15">
        <f>Mags!BL40</f>
        <v>2.5499999999999998</v>
      </c>
      <c r="AW40" s="15">
        <f>Mags!BM40</f>
        <v>0.16200000000000001</v>
      </c>
      <c r="AX40" s="40" t="str">
        <f>Mags!BN40</f>
        <v>Ml</v>
      </c>
      <c r="AY40" s="15">
        <f>Mags!BX40</f>
        <v>2.74</v>
      </c>
      <c r="AZ40" s="15">
        <f>Mags!BY40</f>
        <v>0.22800000000000001</v>
      </c>
      <c r="BA40" s="40" t="str">
        <f>Mags!BZ40</f>
        <v>Me</v>
      </c>
      <c r="BB40" s="15"/>
      <c r="BC40" s="15"/>
      <c r="BD40" s="40"/>
      <c r="BE40" s="15"/>
      <c r="BF40" s="15"/>
      <c r="BG40" s="40"/>
      <c r="BH40" s="15"/>
      <c r="BI40" s="15"/>
      <c r="BJ40" s="15">
        <f>AV40</f>
        <v>2.5499999999999998</v>
      </c>
      <c r="BK40" s="15"/>
      <c r="BL40" s="15">
        <f>AY40</f>
        <v>2.74</v>
      </c>
      <c r="BM40" s="15"/>
      <c r="BN40" s="15"/>
      <c r="BO40" s="15" t="str">
        <f>Mags!B40</f>
        <v>magnitudeid=109004253</v>
      </c>
      <c r="BP40" s="15" t="str">
        <f>Mags!BW40</f>
        <v>magnitudeid=109004253</v>
      </c>
      <c r="BQ40" s="15" t="str">
        <f>Mags!CI40</f>
        <v>magnitudeid=8552815</v>
      </c>
      <c r="BR40" s="15">
        <f>Mags!CU40</f>
        <v>0</v>
      </c>
      <c r="BS40" s="15">
        <f>Mags!EN40</f>
        <v>0</v>
      </c>
      <c r="BT40" s="30">
        <f t="shared" si="5"/>
        <v>0</v>
      </c>
      <c r="BU40" s="30">
        <f t="shared" si="6"/>
        <v>2.5499999999999998</v>
      </c>
      <c r="BV40" s="30">
        <f t="shared" si="7"/>
        <v>0.16200000000000001</v>
      </c>
      <c r="BW40" s="30" t="str">
        <f t="shared" si="8"/>
        <v>Ml</v>
      </c>
    </row>
    <row r="41" spans="1:75" x14ac:dyDescent="0.2">
      <c r="A41" s="6">
        <v>40</v>
      </c>
      <c r="B41" s="6">
        <v>38496551</v>
      </c>
      <c r="C41" s="1">
        <v>43655</v>
      </c>
      <c r="D41" s="2">
        <v>0.22065972222222222</v>
      </c>
      <c r="E41">
        <v>2.57</v>
      </c>
      <c r="F41" s="33">
        <f>'SCSN catalog'!K43</f>
        <v>2.58</v>
      </c>
      <c r="G41" s="6" t="str">
        <f>'SCSN catalog'!J43</f>
        <v xml:space="preserve">   l     </v>
      </c>
      <c r="H41">
        <v>-117.60156000000001</v>
      </c>
      <c r="I41">
        <v>35.774639999999998</v>
      </c>
      <c r="J41">
        <v>10.117000000000001</v>
      </c>
      <c r="K41">
        <v>1</v>
      </c>
      <c r="L41" s="15"/>
      <c r="M41" s="15">
        <v>2.58</v>
      </c>
      <c r="N41" s="15"/>
      <c r="O41" s="15">
        <v>2.74</v>
      </c>
      <c r="Q41" s="19" t="e">
        <f>VLOOKUP(B41,MomentTensor!$A$29:$A$59,1, FALSE)</f>
        <v>#N/A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7"/>
      <c r="AG41" s="20">
        <f>VLOOKUP($B41,FM!$A$32:$U$2279,1, FALSE)</f>
        <v>38496551</v>
      </c>
      <c r="AH41">
        <f>VLOOKUP($B41,FM!$A$32:$U$3000,17, FALSE)</f>
        <v>15</v>
      </c>
      <c r="AI41">
        <f>VLOOKUP($B41,FM!$A$32:$U$3000,18, FALSE)</f>
        <v>46</v>
      </c>
      <c r="AJ41">
        <f>VLOOKUP($B41,FM!$A$32:$U$3000,19, FALSE)</f>
        <v>-104</v>
      </c>
      <c r="AK41">
        <f>VLOOKUP($B41,FM!$A$32:$U$3000,20, FALSE)</f>
        <v>33</v>
      </c>
      <c r="AL41">
        <f>VLOOKUP($B41,FM!$A$32:$U$3000,21, FALSE)</f>
        <v>34</v>
      </c>
      <c r="AM41">
        <f>VLOOKUP($B41,FM!$A$32:$AB$3000,22, FALSE)</f>
        <v>22</v>
      </c>
      <c r="AN41">
        <f>VLOOKUP($B41,FM!$A$32:$AB$3000,23, FALSE)</f>
        <v>34</v>
      </c>
      <c r="AO41" s="23" t="str">
        <f>VLOOKUP($B41,FM!$A$32:$AB$3000,24, FALSE)</f>
        <v>B</v>
      </c>
      <c r="AP41">
        <f>VLOOKUP($B41,FM!$A$32:$AB$3000,25, FALSE)</f>
        <v>65</v>
      </c>
      <c r="AQ41">
        <f>VLOOKUP($B41,FM!$A$32:$AB$3000,26, FALSE)</f>
        <v>28</v>
      </c>
      <c r="AR41">
        <f>VLOOKUP($B41,FM!$A$32:$AB$3000,27, FALSE)</f>
        <v>22</v>
      </c>
      <c r="AS41" s="21">
        <f>VLOOKUP($B41,FM!$A$32:$AB$3000,28, FALSE)</f>
        <v>102</v>
      </c>
      <c r="AU41" s="22">
        <f>Mags!AI41</f>
        <v>38496551</v>
      </c>
      <c r="AV41" s="15">
        <f>Mags!BL41</f>
        <v>2.58</v>
      </c>
      <c r="AW41" s="15">
        <f>Mags!BM41</f>
        <v>0.11899999999999999</v>
      </c>
      <c r="AX41" s="40" t="str">
        <f>Mags!BN41</f>
        <v>Ml</v>
      </c>
      <c r="AY41" s="15">
        <f>Mags!BX41</f>
        <v>2.74</v>
      </c>
      <c r="AZ41" s="15">
        <f>Mags!BY41</f>
        <v>0.26500000000000001</v>
      </c>
      <c r="BA41" s="40" t="str">
        <f>Mags!BZ41</f>
        <v>Me</v>
      </c>
      <c r="BB41" s="15"/>
      <c r="BC41" s="15"/>
      <c r="BD41" s="40"/>
      <c r="BE41" s="15"/>
      <c r="BF41" s="15"/>
      <c r="BG41" s="40"/>
      <c r="BH41" s="15"/>
      <c r="BI41" s="15"/>
      <c r="BJ41" s="15">
        <f>AV41</f>
        <v>2.58</v>
      </c>
      <c r="BK41" s="15"/>
      <c r="BL41" s="15">
        <f>AY41</f>
        <v>2.74</v>
      </c>
      <c r="BM41" s="15"/>
      <c r="BN41" s="15"/>
      <c r="BO41" s="15" t="str">
        <f>Mags!B41</f>
        <v>magnitudeid=109972924</v>
      </c>
      <c r="BP41" s="15" t="str">
        <f>Mags!BW41</f>
        <v>magnitudeid=109972924</v>
      </c>
      <c r="BQ41" s="15" t="str">
        <f>Mags!CI41</f>
        <v>magnitudeid=8577599</v>
      </c>
      <c r="BR41" s="15">
        <f>Mags!CU41</f>
        <v>0</v>
      </c>
      <c r="BS41" s="15">
        <f>Mags!EN41</f>
        <v>0</v>
      </c>
      <c r="BT41" s="30">
        <f t="shared" si="5"/>
        <v>0</v>
      </c>
      <c r="BU41" s="30">
        <f t="shared" si="6"/>
        <v>2.58</v>
      </c>
      <c r="BV41" s="30">
        <f t="shared" si="7"/>
        <v>0.11899999999999999</v>
      </c>
      <c r="BW41" s="30" t="str">
        <f t="shared" si="8"/>
        <v>Ml</v>
      </c>
    </row>
    <row r="42" spans="1:75" x14ac:dyDescent="0.2">
      <c r="A42" s="6">
        <v>41</v>
      </c>
      <c r="B42" s="6">
        <v>38496647</v>
      </c>
      <c r="C42" s="1">
        <v>43655</v>
      </c>
      <c r="D42" s="2">
        <v>0.2258449074074074</v>
      </c>
      <c r="E42">
        <v>2.69</v>
      </c>
      <c r="F42" s="33">
        <f>'SCSN catalog'!K44</f>
        <v>2.74</v>
      </c>
      <c r="G42" s="6" t="str">
        <f>'SCSN catalog'!J44</f>
        <v xml:space="preserve">   l     </v>
      </c>
      <c r="H42">
        <v>-117.72865</v>
      </c>
      <c r="I42">
        <v>35.901269999999997</v>
      </c>
      <c r="J42">
        <v>4.5640000000000001</v>
      </c>
      <c r="K42">
        <v>1</v>
      </c>
      <c r="L42" s="15"/>
      <c r="M42" s="15">
        <v>2.74</v>
      </c>
      <c r="N42" s="15"/>
      <c r="O42" s="15">
        <v>2.8</v>
      </c>
      <c r="Q42" s="19" t="e">
        <f>VLOOKUP(B42,MomentTensor!$A$29:$A$59,1, FALSE)</f>
        <v>#N/A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7"/>
      <c r="AG42" s="20">
        <f>VLOOKUP($B42,FM!$A$32:$U$2279,1, FALSE)</f>
        <v>38496647</v>
      </c>
      <c r="AH42">
        <f>VLOOKUP($B42,FM!$A$32:$U$3000,17, FALSE)</f>
        <v>152</v>
      </c>
      <c r="AI42">
        <f>VLOOKUP($B42,FM!$A$32:$U$3000,18, FALSE)</f>
        <v>89</v>
      </c>
      <c r="AJ42">
        <f>VLOOKUP($B42,FM!$A$32:$U$3000,19, FALSE)</f>
        <v>-176</v>
      </c>
      <c r="AK42">
        <f>VLOOKUP($B42,FM!$A$32:$U$3000,20, FALSE)</f>
        <v>18</v>
      </c>
      <c r="AL42">
        <f>VLOOKUP($B42,FM!$A$32:$U$3000,21, FALSE)</f>
        <v>14</v>
      </c>
      <c r="AM42">
        <f>VLOOKUP($B42,FM!$A$32:$AB$3000,22, FALSE)</f>
        <v>25</v>
      </c>
      <c r="AN42">
        <f>VLOOKUP($B42,FM!$A$32:$AB$3000,23, FALSE)</f>
        <v>0</v>
      </c>
      <c r="AO42" s="23" t="str">
        <f>VLOOKUP($B42,FM!$A$32:$AB$3000,24, FALSE)</f>
        <v>A</v>
      </c>
      <c r="AP42">
        <f>VLOOKUP($B42,FM!$A$32:$AB$3000,25, FALSE)</f>
        <v>100</v>
      </c>
      <c r="AQ42">
        <f>VLOOKUP($B42,FM!$A$32:$AB$3000,26, FALSE)</f>
        <v>60</v>
      </c>
      <c r="AR42">
        <f>VLOOKUP($B42,FM!$A$32:$AB$3000,27, FALSE)</f>
        <v>22</v>
      </c>
      <c r="AS42" s="21">
        <f>VLOOKUP($B42,FM!$A$32:$AB$3000,28, FALSE)</f>
        <v>57</v>
      </c>
      <c r="AU42" s="22">
        <f>Mags!AI42</f>
        <v>38496647</v>
      </c>
      <c r="AV42" s="15">
        <f>Mags!BL42</f>
        <v>2.74</v>
      </c>
      <c r="AW42" s="15">
        <f>Mags!BM42</f>
        <v>0.16900000000000001</v>
      </c>
      <c r="AX42" s="40" t="str">
        <f>Mags!BN42</f>
        <v>Ml</v>
      </c>
      <c r="AY42" s="15">
        <f>Mags!BX42</f>
        <v>2.8</v>
      </c>
      <c r="AZ42" s="15">
        <f>Mags!BY42</f>
        <v>0.245</v>
      </c>
      <c r="BA42" s="40" t="str">
        <f>Mags!BZ42</f>
        <v>Me</v>
      </c>
      <c r="BB42" s="15"/>
      <c r="BC42" s="15"/>
      <c r="BD42" s="40"/>
      <c r="BE42" s="15"/>
      <c r="BF42" s="15"/>
      <c r="BG42" s="40"/>
      <c r="BH42" s="15"/>
      <c r="BI42" s="15"/>
      <c r="BJ42" s="15">
        <f>AV42</f>
        <v>2.74</v>
      </c>
      <c r="BK42" s="15"/>
      <c r="BL42" s="15">
        <f>AY42</f>
        <v>2.8</v>
      </c>
      <c r="BM42" s="15"/>
      <c r="BN42" s="15"/>
      <c r="BO42" s="15" t="str">
        <f>Mags!B42</f>
        <v>magnitudeid=109972572</v>
      </c>
      <c r="BP42" s="15" t="str">
        <f>Mags!BW42</f>
        <v>magnitudeid=109972572</v>
      </c>
      <c r="BQ42" s="15" t="str">
        <f>Mags!CI42</f>
        <v>magnitudeid=8577919</v>
      </c>
      <c r="BR42" s="15">
        <f>Mags!CU42</f>
        <v>0</v>
      </c>
      <c r="BS42" s="15">
        <f>Mags!EN42</f>
        <v>0</v>
      </c>
      <c r="BT42" s="30">
        <f t="shared" si="5"/>
        <v>0</v>
      </c>
      <c r="BU42" s="30">
        <f t="shared" si="6"/>
        <v>2.74</v>
      </c>
      <c r="BV42" s="30">
        <f t="shared" si="7"/>
        <v>0.16900000000000001</v>
      </c>
      <c r="BW42" s="30" t="str">
        <f t="shared" si="8"/>
        <v>Ml</v>
      </c>
    </row>
    <row r="43" spans="1:75" x14ac:dyDescent="0.2">
      <c r="A43" s="6">
        <v>42</v>
      </c>
      <c r="B43" s="6">
        <v>38498615</v>
      </c>
      <c r="C43" s="1">
        <v>43655</v>
      </c>
      <c r="D43" s="2">
        <v>0.3454976851851852</v>
      </c>
      <c r="E43">
        <v>3.58</v>
      </c>
      <c r="F43" s="33">
        <f>'SCSN catalog'!K45</f>
        <v>3.58</v>
      </c>
      <c r="G43" s="6" t="str">
        <f>'SCSN catalog'!J45</f>
        <v xml:space="preserve">   w     </v>
      </c>
      <c r="H43">
        <v>-117.61295</v>
      </c>
      <c r="I43">
        <v>35.783169999999998</v>
      </c>
      <c r="J43">
        <v>9.9090000000000007</v>
      </c>
      <c r="K43">
        <v>1</v>
      </c>
      <c r="L43" s="15">
        <v>3.58</v>
      </c>
      <c r="M43" s="15">
        <v>3.73</v>
      </c>
      <c r="N43" s="15">
        <v>3.58</v>
      </c>
      <c r="O43" s="15">
        <v>3.69</v>
      </c>
      <c r="Q43" s="19" t="e">
        <f>VLOOKUP(B43,MomentTensor!$A$29:$A$59,1, FALSE)</f>
        <v>#N/A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7"/>
      <c r="AG43" s="20">
        <f>VLOOKUP($B43,FM!$A$32:$U$2279,1, FALSE)</f>
        <v>38498615</v>
      </c>
      <c r="AH43">
        <f>VLOOKUP($B43,FM!$A$32:$U$3000,17, FALSE)</f>
        <v>230</v>
      </c>
      <c r="AI43">
        <f>VLOOKUP($B43,FM!$A$32:$U$3000,18, FALSE)</f>
        <v>21</v>
      </c>
      <c r="AJ43">
        <f>VLOOKUP($B43,FM!$A$32:$U$3000,19, FALSE)</f>
        <v>-118</v>
      </c>
      <c r="AK43">
        <f>VLOOKUP($B43,FM!$A$32:$U$3000,20, FALSE)</f>
        <v>12</v>
      </c>
      <c r="AL43">
        <f>VLOOKUP($B43,FM!$A$32:$U$3000,21, FALSE)</f>
        <v>20</v>
      </c>
      <c r="AM43">
        <f>VLOOKUP($B43,FM!$A$32:$AB$3000,22, FALSE)</f>
        <v>58</v>
      </c>
      <c r="AN43">
        <f>VLOOKUP($B43,FM!$A$32:$AB$3000,23, FALSE)</f>
        <v>15</v>
      </c>
      <c r="AO43" s="23" t="str">
        <f>VLOOKUP($B43,FM!$A$32:$AB$3000,24, FALSE)</f>
        <v>A</v>
      </c>
      <c r="AP43">
        <f>VLOOKUP($B43,FM!$A$32:$AB$3000,25, FALSE)</f>
        <v>100</v>
      </c>
      <c r="AQ43">
        <f>VLOOKUP($B43,FM!$A$32:$AB$3000,26, FALSE)</f>
        <v>42</v>
      </c>
      <c r="AR43">
        <f>VLOOKUP($B43,FM!$A$32:$AB$3000,27, FALSE)</f>
        <v>57</v>
      </c>
      <c r="AS43" s="21">
        <f>VLOOKUP($B43,FM!$A$32:$AB$3000,28, FALSE)</f>
        <v>87</v>
      </c>
      <c r="AU43" s="22">
        <f>Mags!AI43</f>
        <v>38498615</v>
      </c>
      <c r="AV43" s="15">
        <f>Mags!BL43</f>
        <v>3.58</v>
      </c>
      <c r="AW43" s="15">
        <f>Mags!BM43</f>
        <v>0</v>
      </c>
      <c r="AX43" s="40" t="str">
        <f>Mags!BN43</f>
        <v>Mw</v>
      </c>
      <c r="AY43" s="15">
        <f>Mags!BX43</f>
        <v>3.73</v>
      </c>
      <c r="AZ43" s="15">
        <f>Mags!BY43</f>
        <v>0.19600000000000001</v>
      </c>
      <c r="BA43" s="40" t="str">
        <f>Mags!BZ43</f>
        <v>Ml</v>
      </c>
      <c r="BB43" s="15">
        <f>Mags!CJ43</f>
        <v>3.58</v>
      </c>
      <c r="BC43" s="15">
        <f>Mags!CK43</f>
        <v>0.32100000000000001</v>
      </c>
      <c r="BD43" s="40" t="str">
        <f>Mags!CL43</f>
        <v>Mlr</v>
      </c>
      <c r="BE43" s="15">
        <f>Mags!EC43</f>
        <v>3.69</v>
      </c>
      <c r="BF43" s="15">
        <f>Mags!ED43</f>
        <v>0.40100000000000002</v>
      </c>
      <c r="BG43" s="40" t="str">
        <f>Mags!EE43</f>
        <v>Me</v>
      </c>
      <c r="BH43" s="15"/>
      <c r="BI43" s="15">
        <f>AV43</f>
        <v>3.58</v>
      </c>
      <c r="BJ43" s="15">
        <f>AY43</f>
        <v>3.73</v>
      </c>
      <c r="BK43" s="15">
        <f>BB43</f>
        <v>3.58</v>
      </c>
      <c r="BL43" s="15">
        <f>BE43</f>
        <v>3.69</v>
      </c>
      <c r="BM43" s="15"/>
      <c r="BN43" s="15"/>
      <c r="BO43" s="15" t="str">
        <f>Mags!B43</f>
        <v>magnitudeid=108604797</v>
      </c>
      <c r="BP43" s="15" t="str">
        <f>Mags!BW43</f>
        <v>magnitudeid=108604797</v>
      </c>
      <c r="BQ43" s="15" t="str">
        <f>Mags!CI43</f>
        <v>magnitudeid=109005989</v>
      </c>
      <c r="BR43" s="15" t="str">
        <f>Mags!CU43</f>
        <v>magnitudeid=8584927</v>
      </c>
      <c r="BS43" s="15" t="str">
        <f>Mags!EN43</f>
        <v>magnitudeid=8584943</v>
      </c>
      <c r="BT43" s="30">
        <f t="shared" si="5"/>
        <v>0</v>
      </c>
      <c r="BU43" s="30">
        <f t="shared" si="6"/>
        <v>3.58</v>
      </c>
      <c r="BV43" s="30">
        <f t="shared" si="7"/>
        <v>0</v>
      </c>
      <c r="BW43" s="30" t="str">
        <f t="shared" si="8"/>
        <v>Mw</v>
      </c>
    </row>
    <row r="44" spans="1:75" x14ac:dyDescent="0.2">
      <c r="A44" s="6">
        <v>43</v>
      </c>
      <c r="B44" s="6">
        <v>38510015</v>
      </c>
      <c r="C44" s="1">
        <v>43656</v>
      </c>
      <c r="D44" s="2">
        <v>5.3263888888888888E-2</v>
      </c>
      <c r="E44">
        <v>2.5299999999999998</v>
      </c>
      <c r="F44" s="33">
        <f>'SCSN catalog'!K46</f>
        <v>2.4700000000000002</v>
      </c>
      <c r="G44" s="6" t="str">
        <f>'SCSN catalog'!J46</f>
        <v xml:space="preserve">   l     </v>
      </c>
      <c r="H44">
        <v>-117.45175999999999</v>
      </c>
      <c r="I44">
        <v>35.632680000000001</v>
      </c>
      <c r="J44">
        <v>2.02</v>
      </c>
      <c r="K44">
        <v>1</v>
      </c>
      <c r="L44" s="15"/>
      <c r="M44" s="15">
        <v>2.4700000000000002</v>
      </c>
      <c r="N44" s="15"/>
      <c r="O44" s="15">
        <v>2.72</v>
      </c>
      <c r="P44" s="9"/>
      <c r="Q44" s="19" t="e">
        <f>VLOOKUP(B44,MomentTensor!$A$29:$A$59,1, FALSE)</f>
        <v>#N/A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8"/>
      <c r="AF44" s="9"/>
      <c r="AG44" s="20">
        <f>VLOOKUP($B44,FM!$A$32:$U$2279,1, FALSE)</f>
        <v>38510015</v>
      </c>
      <c r="AH44">
        <f>VLOOKUP($B44,FM!$A$32:$U$3000,17, FALSE)</f>
        <v>55</v>
      </c>
      <c r="AI44">
        <f>VLOOKUP($B44,FM!$A$32:$U$3000,18, FALSE)</f>
        <v>14</v>
      </c>
      <c r="AJ44">
        <f>VLOOKUP($B44,FM!$A$32:$U$3000,19, FALSE)</f>
        <v>37</v>
      </c>
      <c r="AK44">
        <f>VLOOKUP($B44,FM!$A$32:$U$3000,20, FALSE)</f>
        <v>23</v>
      </c>
      <c r="AL44">
        <f>VLOOKUP($B44,FM!$A$32:$U$3000,21, FALSE)</f>
        <v>13</v>
      </c>
      <c r="AM44">
        <f>VLOOKUP($B44,FM!$A$32:$AB$3000,22, FALSE)</f>
        <v>30</v>
      </c>
      <c r="AN44">
        <f>VLOOKUP($B44,FM!$A$32:$AB$3000,23, FALSE)</f>
        <v>18</v>
      </c>
      <c r="AO44" s="23" t="str">
        <f>VLOOKUP($B44,FM!$A$32:$AB$3000,24, FALSE)</f>
        <v>A</v>
      </c>
      <c r="AP44">
        <f>VLOOKUP($B44,FM!$A$32:$AB$3000,25, FALSE)</f>
        <v>95</v>
      </c>
      <c r="AQ44">
        <f>VLOOKUP($B44,FM!$A$32:$AB$3000,26, FALSE)</f>
        <v>72</v>
      </c>
      <c r="AR44">
        <f>VLOOKUP($B44,FM!$A$32:$AB$3000,27, FALSE)</f>
        <v>28</v>
      </c>
      <c r="AS44" s="21">
        <f>VLOOKUP($B44,FM!$A$32:$AB$3000,28, FALSE)</f>
        <v>41</v>
      </c>
      <c r="AT44" s="9"/>
      <c r="AU44" s="22">
        <f>Mags!AI44</f>
        <v>38510015</v>
      </c>
      <c r="AV44" s="15">
        <f>Mags!BL44</f>
        <v>2.4700000000000002</v>
      </c>
      <c r="AW44" s="15">
        <f>Mags!BM44</f>
        <v>0.09</v>
      </c>
      <c r="AX44" s="40" t="str">
        <f>Mags!BN44</f>
        <v>Ml</v>
      </c>
      <c r="AY44" s="15">
        <f>Mags!BX44</f>
        <v>2.72</v>
      </c>
      <c r="AZ44" s="15">
        <f>Mags!BY44</f>
        <v>0.191</v>
      </c>
      <c r="BA44" s="40" t="str">
        <f>Mags!BZ44</f>
        <v>Me</v>
      </c>
      <c r="BB44" s="15"/>
      <c r="BC44" s="15"/>
      <c r="BD44" s="40"/>
      <c r="BE44" s="15"/>
      <c r="BF44" s="15"/>
      <c r="BG44" s="40"/>
      <c r="BH44" s="15"/>
      <c r="BI44" s="15"/>
      <c r="BJ44" s="15">
        <f>AV44</f>
        <v>2.4700000000000002</v>
      </c>
      <c r="BK44" s="15"/>
      <c r="BL44" s="15">
        <f>AY44</f>
        <v>2.72</v>
      </c>
      <c r="BM44" s="15"/>
      <c r="BN44" s="15"/>
      <c r="BO44" s="15" t="str">
        <f>Mags!B44</f>
        <v>magnitudeid=109985596</v>
      </c>
      <c r="BP44" s="15" t="str">
        <f>Mags!BW44</f>
        <v>magnitudeid=109985596</v>
      </c>
      <c r="BQ44" s="15" t="str">
        <f>Mags!CI44</f>
        <v>magnitudeid=8623591</v>
      </c>
      <c r="BR44" s="15">
        <f>Mags!CU44</f>
        <v>0</v>
      </c>
      <c r="BS44" s="15">
        <f>Mags!EN44</f>
        <v>0</v>
      </c>
      <c r="BT44" s="30">
        <f t="shared" si="5"/>
        <v>0</v>
      </c>
      <c r="BU44" s="30">
        <f t="shared" si="6"/>
        <v>2.4700000000000002</v>
      </c>
      <c r="BV44" s="30">
        <f t="shared" si="7"/>
        <v>0.09</v>
      </c>
      <c r="BW44" s="30" t="str">
        <f t="shared" si="8"/>
        <v>Ml</v>
      </c>
    </row>
    <row r="45" spans="1:75" x14ac:dyDescent="0.2">
      <c r="A45" s="6">
        <v>44</v>
      </c>
      <c r="B45" s="6">
        <v>38516455</v>
      </c>
      <c r="C45" s="1">
        <v>43656</v>
      </c>
      <c r="D45" s="2">
        <v>0.45572916666666669</v>
      </c>
      <c r="E45">
        <v>2.16</v>
      </c>
      <c r="F45" s="33">
        <f>'SCSN catalog'!K47</f>
        <v>2.17</v>
      </c>
      <c r="G45" s="6" t="str">
        <f>'SCSN catalog'!J47</f>
        <v xml:space="preserve">   l     </v>
      </c>
      <c r="H45">
        <v>-117.57897</v>
      </c>
      <c r="I45">
        <v>35.776539999999997</v>
      </c>
      <c r="J45">
        <v>10.917999999999999</v>
      </c>
      <c r="K45">
        <v>1</v>
      </c>
      <c r="L45" s="15"/>
      <c r="M45" s="15">
        <v>2.17</v>
      </c>
      <c r="N45" s="15"/>
      <c r="O45" s="15">
        <v>2.5</v>
      </c>
      <c r="Q45" s="19" t="e">
        <f>VLOOKUP(B45,MomentTensor!$A$29:$A$59,1, FALSE)</f>
        <v>#N/A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7"/>
      <c r="AG45" s="20">
        <f>VLOOKUP($B45,FM!$A$32:$U$2279,1, FALSE)</f>
        <v>38516455</v>
      </c>
      <c r="AH45">
        <f>VLOOKUP($B45,FM!$A$32:$U$3000,17, FALSE)</f>
        <v>116</v>
      </c>
      <c r="AI45">
        <f>VLOOKUP($B45,FM!$A$32:$U$3000,18, FALSE)</f>
        <v>90</v>
      </c>
      <c r="AJ45">
        <f>VLOOKUP($B45,FM!$A$32:$U$3000,19, FALSE)</f>
        <v>172</v>
      </c>
      <c r="AK45">
        <f>VLOOKUP($B45,FM!$A$32:$U$3000,20, FALSE)</f>
        <v>23</v>
      </c>
      <c r="AL45">
        <f>VLOOKUP($B45,FM!$A$32:$U$3000,21, FALSE)</f>
        <v>24</v>
      </c>
      <c r="AM45">
        <f>VLOOKUP($B45,FM!$A$32:$AB$3000,22, FALSE)</f>
        <v>23</v>
      </c>
      <c r="AN45">
        <f>VLOOKUP($B45,FM!$A$32:$AB$3000,23, FALSE)</f>
        <v>9</v>
      </c>
      <c r="AO45" s="23" t="str">
        <f>VLOOKUP($B45,FM!$A$32:$AB$3000,24, FALSE)</f>
        <v>A</v>
      </c>
      <c r="AP45">
        <f>VLOOKUP($B45,FM!$A$32:$AB$3000,25, FALSE)</f>
        <v>87</v>
      </c>
      <c r="AQ45">
        <f>VLOOKUP($B45,FM!$A$32:$AB$3000,26, FALSE)</f>
        <v>39</v>
      </c>
      <c r="AR45">
        <f>VLOOKUP($B45,FM!$A$32:$AB$3000,27, FALSE)</f>
        <v>27</v>
      </c>
      <c r="AS45" s="21">
        <f>VLOOKUP($B45,FM!$A$32:$AB$3000,28, FALSE)</f>
        <v>114</v>
      </c>
      <c r="AU45" s="22">
        <f>Mags!AI45</f>
        <v>38516455</v>
      </c>
      <c r="AV45" s="15">
        <f>Mags!BL45</f>
        <v>2.17</v>
      </c>
      <c r="AW45" s="15">
        <f>Mags!BM45</f>
        <v>0.14399999999999999</v>
      </c>
      <c r="AX45" s="40" t="str">
        <f>Mags!BN45</f>
        <v>Ml</v>
      </c>
      <c r="AY45" s="15">
        <f>Mags!BX45</f>
        <v>2.5</v>
      </c>
      <c r="AZ45" s="15">
        <f>Mags!BY45</f>
        <v>0.32500000000000001</v>
      </c>
      <c r="BA45" s="40" t="str">
        <f>Mags!BZ45</f>
        <v>Me</v>
      </c>
      <c r="BB45" s="15"/>
      <c r="BC45" s="15"/>
      <c r="BD45" s="40"/>
      <c r="BE45" s="15"/>
      <c r="BF45" s="15"/>
      <c r="BG45" s="40"/>
      <c r="BH45" s="15"/>
      <c r="BI45" s="15"/>
      <c r="BJ45" s="15">
        <f>AV45</f>
        <v>2.17</v>
      </c>
      <c r="BK45" s="15"/>
      <c r="BL45" s="15">
        <f>AY45</f>
        <v>2.5</v>
      </c>
      <c r="BM45" s="15"/>
      <c r="BN45" s="15"/>
      <c r="BO45" s="15" t="str">
        <f>Mags!B45</f>
        <v>magnitudeid=109029421</v>
      </c>
      <c r="BP45" s="15" t="str">
        <f>Mags!BW45</f>
        <v>magnitudeid=109029421</v>
      </c>
      <c r="BQ45" s="15" t="str">
        <f>Mags!CI45</f>
        <v>magnitudeid=8645303</v>
      </c>
      <c r="BR45" s="15">
        <f>Mags!CU45</f>
        <v>0</v>
      </c>
      <c r="BS45" s="15">
        <f>Mags!EN45</f>
        <v>0</v>
      </c>
      <c r="BT45" s="30">
        <f t="shared" si="5"/>
        <v>0</v>
      </c>
      <c r="BU45" s="30">
        <f t="shared" si="6"/>
        <v>2.17</v>
      </c>
      <c r="BV45" s="30">
        <f t="shared" si="7"/>
        <v>0.14399999999999999</v>
      </c>
      <c r="BW45" s="30" t="str">
        <f t="shared" si="8"/>
        <v>Ml</v>
      </c>
    </row>
    <row r="46" spans="1:75" x14ac:dyDescent="0.2">
      <c r="A46" s="6">
        <v>45</v>
      </c>
      <c r="B46" s="6">
        <v>38522647</v>
      </c>
      <c r="C46" s="1">
        <v>43656</v>
      </c>
      <c r="D46" s="2">
        <v>0.84018518518518526</v>
      </c>
      <c r="E46">
        <v>4.17</v>
      </c>
      <c r="F46" s="33">
        <f>'SCSN catalog'!K48</f>
        <v>4.17</v>
      </c>
      <c r="G46" s="6" t="str">
        <f>'SCSN catalog'!J48</f>
        <v xml:space="preserve">   w     </v>
      </c>
      <c r="H46">
        <v>-117.52128999999999</v>
      </c>
      <c r="I46">
        <v>35.667360000000002</v>
      </c>
      <c r="J46">
        <v>8.76</v>
      </c>
      <c r="K46">
        <v>1</v>
      </c>
      <c r="L46" s="15">
        <v>4.17</v>
      </c>
      <c r="M46" s="16">
        <v>4.47</v>
      </c>
      <c r="N46" s="15">
        <v>4.21</v>
      </c>
      <c r="O46" s="15">
        <v>4.5</v>
      </c>
      <c r="Q46" s="19" t="e">
        <f>VLOOKUP(B46,MomentTensor!$A$29:$A$59,1, FALSE)</f>
        <v>#N/A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7"/>
      <c r="AG46" s="20">
        <f>VLOOKUP($B46,FM!$A$32:$U$2279,1, FALSE)</f>
        <v>38522647</v>
      </c>
      <c r="AH46">
        <f>VLOOKUP($B46,FM!$A$32:$U$3000,17, FALSE)</f>
        <v>180</v>
      </c>
      <c r="AI46">
        <f>VLOOKUP($B46,FM!$A$32:$U$3000,18, FALSE)</f>
        <v>55</v>
      </c>
      <c r="AJ46">
        <f>VLOOKUP($B46,FM!$A$32:$U$3000,19, FALSE)</f>
        <v>-159</v>
      </c>
      <c r="AK46">
        <f>VLOOKUP($B46,FM!$A$32:$U$3000,20, FALSE)</f>
        <v>10</v>
      </c>
      <c r="AL46">
        <f>VLOOKUP($B46,FM!$A$32:$U$3000,21, FALSE)</f>
        <v>13</v>
      </c>
      <c r="AM46">
        <f>VLOOKUP($B46,FM!$A$32:$AB$3000,22, FALSE)</f>
        <v>125</v>
      </c>
      <c r="AN46">
        <f>VLOOKUP($B46,FM!$A$32:$AB$3000,23, FALSE)</f>
        <v>22</v>
      </c>
      <c r="AO46" s="23" t="str">
        <f>VLOOKUP($B46,FM!$A$32:$AB$3000,24, FALSE)</f>
        <v>A</v>
      </c>
      <c r="AP46">
        <f>VLOOKUP($B46,FM!$A$32:$AB$3000,25, FALSE)</f>
        <v>100</v>
      </c>
      <c r="AQ46">
        <f>VLOOKUP($B46,FM!$A$32:$AB$3000,26, FALSE)</f>
        <v>51</v>
      </c>
      <c r="AR46">
        <f>VLOOKUP($B46,FM!$A$32:$AB$3000,27, FALSE)</f>
        <v>78</v>
      </c>
      <c r="AS46" s="21">
        <f>VLOOKUP($B46,FM!$A$32:$AB$3000,28, FALSE)</f>
        <v>97</v>
      </c>
      <c r="AU46" s="22">
        <f>Mags!AI46</f>
        <v>38522647</v>
      </c>
      <c r="AV46" s="15">
        <f>Mags!BL46</f>
        <v>4.17</v>
      </c>
      <c r="AW46" s="15">
        <f>Mags!BM46</f>
        <v>0</v>
      </c>
      <c r="AX46" s="40" t="str">
        <f>Mags!BN46</f>
        <v>Mw</v>
      </c>
      <c r="AY46" s="15">
        <f>Mags!BX46</f>
        <v>4.21</v>
      </c>
      <c r="AZ46" s="15">
        <f>Mags!BY46</f>
        <v>0.14399999999999999</v>
      </c>
      <c r="BA46" s="40" t="str">
        <f>Mags!BZ46</f>
        <v>Mlr</v>
      </c>
      <c r="BB46" s="15">
        <f>Mags!CJ46</f>
        <v>4.47</v>
      </c>
      <c r="BC46" s="15">
        <f>Mags!CK46</f>
        <v>0.14399999999999999</v>
      </c>
      <c r="BD46" s="40" t="str">
        <f>Mags!CL46</f>
        <v>Ml</v>
      </c>
      <c r="BE46" s="15">
        <f>Mags!EC46</f>
        <v>4.5</v>
      </c>
      <c r="BF46" s="15">
        <f>Mags!ED46</f>
        <v>0.30199999999999999</v>
      </c>
      <c r="BG46" s="40" t="str">
        <f>Mags!EE46</f>
        <v>Me</v>
      </c>
      <c r="BH46" s="15"/>
      <c r="BI46" s="15">
        <f>AV46</f>
        <v>4.17</v>
      </c>
      <c r="BJ46" s="16">
        <f>BB46</f>
        <v>4.47</v>
      </c>
      <c r="BK46" s="15">
        <f>AY46</f>
        <v>4.21</v>
      </c>
      <c r="BL46" s="15">
        <f>BE46</f>
        <v>4.5</v>
      </c>
      <c r="BM46" s="15"/>
      <c r="BN46" s="15"/>
      <c r="BO46" s="15" t="str">
        <f>Mags!B46</f>
        <v>magnitudeid=108606613</v>
      </c>
      <c r="BP46" s="15" t="str">
        <f>Mags!BW46</f>
        <v>magnitudeid=108606613</v>
      </c>
      <c r="BQ46" s="15" t="str">
        <f>Mags!CI46</f>
        <v>magnitudeid=108606685</v>
      </c>
      <c r="BR46" s="15" t="str">
        <f>Mags!CU46</f>
        <v>magnitudeid=109985780</v>
      </c>
      <c r="BS46" s="15" t="str">
        <f>Mags!EN46</f>
        <v>magnitudeid=8665535</v>
      </c>
      <c r="BT46" s="30">
        <f t="shared" si="5"/>
        <v>0</v>
      </c>
      <c r="BU46" s="30">
        <f t="shared" si="6"/>
        <v>4.17</v>
      </c>
      <c r="BV46" s="30">
        <f t="shared" si="7"/>
        <v>0</v>
      </c>
      <c r="BW46" s="30" t="str">
        <f t="shared" si="8"/>
        <v>Mw</v>
      </c>
    </row>
    <row r="47" spans="1:75" x14ac:dyDescent="0.2">
      <c r="A47" s="6">
        <v>46</v>
      </c>
      <c r="B47" s="6">
        <v>38538991</v>
      </c>
      <c r="C47" s="1">
        <v>43657</v>
      </c>
      <c r="D47" s="2">
        <v>0.98979166666666663</v>
      </c>
      <c r="E47">
        <v>4.13</v>
      </c>
      <c r="F47" s="33">
        <f>'SCSN catalog'!K49</f>
        <v>4.1399999999999997</v>
      </c>
      <c r="G47" s="6" t="str">
        <f>'SCSN catalog'!J49</f>
        <v xml:space="preserve">   w     </v>
      </c>
      <c r="H47">
        <v>-117.70417999999999</v>
      </c>
      <c r="I47">
        <v>35.947099999999999</v>
      </c>
      <c r="J47">
        <v>2.7679999999999998</v>
      </c>
      <c r="K47">
        <v>1</v>
      </c>
      <c r="L47" s="15">
        <v>4.1399999999999997</v>
      </c>
      <c r="M47" s="15">
        <v>4.24</v>
      </c>
      <c r="N47" s="15">
        <v>4.01</v>
      </c>
      <c r="O47" s="15">
        <v>4.16</v>
      </c>
      <c r="Q47" s="19">
        <f>VLOOKUP(B47,MomentTensor!$A$29:$A$59,1, FALSE)</f>
        <v>38538991</v>
      </c>
      <c r="R47" s="15">
        <f>VLOOKUP($B47,MomentTensor!$A$29:$T$59,7, FALSE)</f>
        <v>5</v>
      </c>
      <c r="S47" s="15">
        <f>VLOOKUP($B47,MomentTensor!$A$29:$T$59,8, FALSE)</f>
        <v>4.1399999999999997</v>
      </c>
      <c r="T47" s="15" t="str">
        <f>VLOOKUP($B47,MomentTensor!$A$29:$T$59,9, FALSE)</f>
        <v>w</v>
      </c>
      <c r="U47" s="15">
        <f>VLOOKUP($B47,MomentTensor!$A$29:$T$59,10, FALSE)</f>
        <v>79</v>
      </c>
      <c r="V47" s="15">
        <f>VLOOKUP($B47,MomentTensor!$A$29:$T$59,11, FALSE)</f>
        <v>255</v>
      </c>
      <c r="W47" s="15">
        <f>VLOOKUP($B47,MomentTensor!$A$29:$T$59,12, FALSE)</f>
        <v>86</v>
      </c>
      <c r="X47" s="15">
        <f>VLOOKUP($B47,MomentTensor!$A$29:$T$59,13, FALSE)</f>
        <v>-4</v>
      </c>
      <c r="Y47" s="15">
        <f>VLOOKUP($B47,MomentTensor!$A$29:$T$59,14, FALSE)</f>
        <v>345</v>
      </c>
      <c r="Z47" s="15">
        <f>VLOOKUP($B47,MomentTensor!$A$29:$T$59,15, FALSE)</f>
        <v>86</v>
      </c>
      <c r="AA47" s="15">
        <f>VLOOKUP($B47,MomentTensor!$A$29:$T$59,16, FALSE)</f>
        <v>-176</v>
      </c>
      <c r="AB47" s="15">
        <f>VLOOKUP($B47,MomentTensor!$A$29:$T$59,17, FALSE)</f>
        <v>2.0099999999999999E+22</v>
      </c>
      <c r="AC47" s="15">
        <f>VLOOKUP($B47,MomentTensor!$A$29:$T$59,18, FALSE)</f>
        <v>87</v>
      </c>
      <c r="AD47" s="15">
        <f>VLOOKUP($B47,MomentTensor!$A$29:$T$59,19, FALSE)</f>
        <v>13</v>
      </c>
      <c r="AE47" s="17">
        <f>VLOOKUP($B47,MomentTensor!$A$29:$T$59,20, FALSE)</f>
        <v>0</v>
      </c>
      <c r="AG47" s="20">
        <f>VLOOKUP($B47,FM!$A$32:$U$2279,1, FALSE)</f>
        <v>38538991</v>
      </c>
      <c r="AH47">
        <f>VLOOKUP($B47,FM!$A$32:$U$3000,17, FALSE)</f>
        <v>346</v>
      </c>
      <c r="AI47">
        <f>VLOOKUP($B47,FM!$A$32:$U$3000,18, FALSE)</f>
        <v>82</v>
      </c>
      <c r="AJ47">
        <f>VLOOKUP($B47,FM!$A$32:$U$3000,19, FALSE)</f>
        <v>-174</v>
      </c>
      <c r="AK47">
        <f>VLOOKUP($B47,FM!$A$32:$U$3000,20, FALSE)</f>
        <v>13</v>
      </c>
      <c r="AL47">
        <f>VLOOKUP($B47,FM!$A$32:$U$3000,21, FALSE)</f>
        <v>13</v>
      </c>
      <c r="AM47">
        <f>VLOOKUP($B47,FM!$A$32:$AB$3000,22, FALSE)</f>
        <v>59</v>
      </c>
      <c r="AN47">
        <f>VLOOKUP($B47,FM!$A$32:$AB$3000,23, FALSE)</f>
        <v>3</v>
      </c>
      <c r="AO47" s="23" t="str">
        <f>VLOOKUP($B47,FM!$A$32:$AB$3000,24, FALSE)</f>
        <v>A</v>
      </c>
      <c r="AP47">
        <f>VLOOKUP($B47,FM!$A$32:$AB$3000,25, FALSE)</f>
        <v>100</v>
      </c>
      <c r="AQ47">
        <f>VLOOKUP($B47,FM!$A$32:$AB$3000,26, FALSE)</f>
        <v>67</v>
      </c>
      <c r="AR47">
        <f>VLOOKUP($B47,FM!$A$32:$AB$3000,27, FALSE)</f>
        <v>45</v>
      </c>
      <c r="AS47" s="21">
        <f>VLOOKUP($B47,FM!$A$32:$AB$3000,28, FALSE)</f>
        <v>53</v>
      </c>
      <c r="AU47" s="22">
        <f>Mags!AI47</f>
        <v>38538991</v>
      </c>
      <c r="AV47" s="15">
        <f>Mags!BL47</f>
        <v>4.01</v>
      </c>
      <c r="AW47" s="15">
        <f>Mags!BM47</f>
        <v>6.2E-2</v>
      </c>
      <c r="AX47" s="40" t="str">
        <f>Mags!BN47</f>
        <v>Mlr</v>
      </c>
      <c r="AY47" s="15">
        <f>Mags!BX47</f>
        <v>4.1399999999999997</v>
      </c>
      <c r="AZ47" s="15">
        <f>Mags!BY47</f>
        <v>0</v>
      </c>
      <c r="BA47" s="40" t="str">
        <f>Mags!BZ47</f>
        <v>Mw</v>
      </c>
      <c r="BB47" s="15">
        <f>Mags!CJ47</f>
        <v>4.24</v>
      </c>
      <c r="BC47" s="15">
        <f>Mags!CK47</f>
        <v>6.2E-2</v>
      </c>
      <c r="BD47" s="40" t="str">
        <f>Mags!CL47</f>
        <v>Ml</v>
      </c>
      <c r="BE47" s="15">
        <f>Mags!EC47</f>
        <v>4.16</v>
      </c>
      <c r="BF47" s="15">
        <f>Mags!ED47</f>
        <v>0.28499999999999998</v>
      </c>
      <c r="BG47" s="40" t="str">
        <f>Mags!EE47</f>
        <v>Me</v>
      </c>
      <c r="BH47" s="15"/>
      <c r="BI47" s="15">
        <f>AY47</f>
        <v>4.1399999999999997</v>
      </c>
      <c r="BJ47" s="15">
        <f>BB47</f>
        <v>4.24</v>
      </c>
      <c r="BK47" s="15">
        <f>AV47</f>
        <v>4.01</v>
      </c>
      <c r="BL47" s="15">
        <f>BE47</f>
        <v>4.16</v>
      </c>
      <c r="BM47" s="15"/>
      <c r="BN47" s="15"/>
      <c r="BO47" s="15" t="str">
        <f>Mags!B47</f>
        <v>magnitudeid=109003277</v>
      </c>
      <c r="BP47" s="15" t="str">
        <f>Mags!BW47</f>
        <v>magnitudeid=108820868</v>
      </c>
      <c r="BQ47" s="15" t="str">
        <f>Mags!CI47</f>
        <v>magnitudeid=109003277</v>
      </c>
      <c r="BR47" s="15" t="str">
        <f>Mags!CU47</f>
        <v>magnitudeid=109988100</v>
      </c>
      <c r="BS47" s="15" t="str">
        <f>Mags!EN47</f>
        <v>magnitudeid=8713191</v>
      </c>
      <c r="BT47" s="30">
        <f t="shared" si="5"/>
        <v>1</v>
      </c>
      <c r="BU47" s="30">
        <f t="shared" si="6"/>
        <v>4.1399999999999997</v>
      </c>
      <c r="BV47" s="30">
        <f t="shared" si="7"/>
        <v>0</v>
      </c>
      <c r="BW47" s="30" t="str">
        <f t="shared" si="8"/>
        <v>Mw</v>
      </c>
    </row>
    <row r="48" spans="1:75" x14ac:dyDescent="0.2">
      <c r="A48" s="6">
        <v>47</v>
      </c>
      <c r="B48" s="6">
        <v>38562719</v>
      </c>
      <c r="C48" s="1">
        <v>43660</v>
      </c>
      <c r="D48" s="2">
        <v>0.10297453703703703</v>
      </c>
      <c r="E48">
        <v>2.68</v>
      </c>
      <c r="F48" s="33">
        <f>'SCSN catalog'!K50</f>
        <v>2.68</v>
      </c>
      <c r="G48" s="6" t="str">
        <f>'SCSN catalog'!J50</f>
        <v xml:space="preserve">   l     </v>
      </c>
      <c r="H48">
        <v>-117.61611000000001</v>
      </c>
      <c r="I48">
        <v>35.792639999999999</v>
      </c>
      <c r="J48">
        <v>5.5119999999999996</v>
      </c>
      <c r="K48">
        <v>1</v>
      </c>
      <c r="L48" s="15"/>
      <c r="M48" s="15">
        <v>2.68</v>
      </c>
      <c r="N48" s="15"/>
      <c r="O48" s="15">
        <v>2.82</v>
      </c>
      <c r="Q48" s="19" t="e">
        <f>VLOOKUP(B48,MomentTensor!$A$29:$A$59,1, FALSE)</f>
        <v>#N/A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7"/>
      <c r="AG48" s="20">
        <f>VLOOKUP($B48,FM!$A$32:$U$2279,1, FALSE)</f>
        <v>38562719</v>
      </c>
      <c r="AH48">
        <f>VLOOKUP($B48,FM!$A$32:$U$3000,17, FALSE)</f>
        <v>120</v>
      </c>
      <c r="AI48">
        <f>VLOOKUP($B48,FM!$A$32:$U$3000,18, FALSE)</f>
        <v>65</v>
      </c>
      <c r="AJ48">
        <f>VLOOKUP($B48,FM!$A$32:$U$3000,19, FALSE)</f>
        <v>-131</v>
      </c>
      <c r="AK48">
        <f>VLOOKUP($B48,FM!$A$32:$U$3000,20, FALSE)</f>
        <v>14</v>
      </c>
      <c r="AL48">
        <f>VLOOKUP($B48,FM!$A$32:$U$3000,21, FALSE)</f>
        <v>14</v>
      </c>
      <c r="AM48">
        <f>VLOOKUP($B48,FM!$A$32:$AB$3000,22, FALSE)</f>
        <v>35</v>
      </c>
      <c r="AN48">
        <f>VLOOKUP($B48,FM!$A$32:$AB$3000,23, FALSE)</f>
        <v>16</v>
      </c>
      <c r="AO48" s="23" t="str">
        <f>VLOOKUP($B48,FM!$A$32:$AB$3000,24, FALSE)</f>
        <v>A</v>
      </c>
      <c r="AP48">
        <f>VLOOKUP($B48,FM!$A$32:$AB$3000,25, FALSE)</f>
        <v>96</v>
      </c>
      <c r="AQ48">
        <f>VLOOKUP($B48,FM!$A$32:$AB$3000,26, FALSE)</f>
        <v>42</v>
      </c>
      <c r="AR48">
        <f>VLOOKUP($B48,FM!$A$32:$AB$3000,27, FALSE)</f>
        <v>33</v>
      </c>
      <c r="AS48" s="21">
        <f>VLOOKUP($B48,FM!$A$32:$AB$3000,28, FALSE)</f>
        <v>79</v>
      </c>
      <c r="AU48" s="22">
        <f>Mags!AI48</f>
        <v>38562719</v>
      </c>
      <c r="AV48" s="15">
        <f>Mags!BL48</f>
        <v>2.68</v>
      </c>
      <c r="AW48" s="15">
        <f>Mags!BM48</f>
        <v>0.14399999999999999</v>
      </c>
      <c r="AX48" s="40" t="str">
        <f>Mags!BN48</f>
        <v>Ml</v>
      </c>
      <c r="AY48" s="15">
        <f>Mags!BX48</f>
        <v>2.82</v>
      </c>
      <c r="AZ48" s="15">
        <f>Mags!BY48</f>
        <v>0.23799999999999999</v>
      </c>
      <c r="BA48" s="40" t="str">
        <f>Mags!BZ48</f>
        <v>Me</v>
      </c>
      <c r="BB48" s="15"/>
      <c r="BC48" s="15"/>
      <c r="BD48" s="40"/>
      <c r="BE48" s="15"/>
      <c r="BF48" s="15"/>
      <c r="BG48" s="40"/>
      <c r="BH48" s="15"/>
      <c r="BI48" s="15"/>
      <c r="BJ48" s="15">
        <f>AV48</f>
        <v>2.68</v>
      </c>
      <c r="BK48" s="15"/>
      <c r="BL48" s="15">
        <f>AY48</f>
        <v>2.82</v>
      </c>
      <c r="BM48" s="15"/>
      <c r="BN48" s="15"/>
      <c r="BO48" s="15" t="str">
        <f>Mags!B48</f>
        <v>magnitudeid=108961597</v>
      </c>
      <c r="BP48" s="15" t="str">
        <f>Mags!BW48</f>
        <v>magnitudeid=108961597</v>
      </c>
      <c r="BQ48" s="15" t="str">
        <f>Mags!CI48</f>
        <v>magnitudeid=8776095</v>
      </c>
      <c r="BR48" s="15">
        <f>Mags!CU48</f>
        <v>0</v>
      </c>
      <c r="BS48" s="15">
        <f>Mags!EN48</f>
        <v>0</v>
      </c>
      <c r="BT48" s="30">
        <f t="shared" si="5"/>
        <v>0</v>
      </c>
      <c r="BU48" s="30">
        <f t="shared" si="6"/>
        <v>2.68</v>
      </c>
      <c r="BV48" s="30">
        <f t="shared" si="7"/>
        <v>0.14399999999999999</v>
      </c>
      <c r="BW48" s="30" t="str">
        <f t="shared" si="8"/>
        <v>Ml</v>
      </c>
    </row>
    <row r="49" spans="1:75" x14ac:dyDescent="0.2">
      <c r="A49" s="6">
        <v>48</v>
      </c>
      <c r="B49" s="6">
        <v>38564031</v>
      </c>
      <c r="C49" s="1">
        <v>43660</v>
      </c>
      <c r="D49" s="2">
        <v>0.25461805555555556</v>
      </c>
      <c r="E49">
        <v>3.3</v>
      </c>
      <c r="F49" s="33">
        <f>'SCSN catalog'!K51</f>
        <v>3.36</v>
      </c>
      <c r="G49" s="6" t="str">
        <f>'SCSN catalog'!J51</f>
        <v xml:space="preserve">   l     </v>
      </c>
      <c r="H49">
        <v>-117.72387999999999</v>
      </c>
      <c r="I49">
        <v>35.889719999999997</v>
      </c>
      <c r="J49">
        <v>4.3099999999999996</v>
      </c>
      <c r="K49">
        <v>1</v>
      </c>
      <c r="L49" s="15"/>
      <c r="M49" s="15">
        <v>3.36</v>
      </c>
      <c r="N49" s="15">
        <v>3.26</v>
      </c>
      <c r="O49" s="15">
        <v>3.31</v>
      </c>
      <c r="Q49" s="19" t="e">
        <f>VLOOKUP(B49,MomentTensor!$A$29:$A$59,1, FALSE)</f>
        <v>#N/A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7"/>
      <c r="AG49" s="20">
        <f>VLOOKUP($B49,FM!$A$32:$U$2279,1, FALSE)</f>
        <v>38564031</v>
      </c>
      <c r="AH49">
        <f>VLOOKUP($B49,FM!$A$32:$U$3000,17, FALSE)</f>
        <v>305</v>
      </c>
      <c r="AI49">
        <f>VLOOKUP($B49,FM!$A$32:$U$3000,18, FALSE)</f>
        <v>68</v>
      </c>
      <c r="AJ49">
        <f>VLOOKUP($B49,FM!$A$32:$U$3000,19, FALSE)</f>
        <v>-176</v>
      </c>
      <c r="AK49">
        <f>VLOOKUP($B49,FM!$A$32:$U$3000,20, FALSE)</f>
        <v>12</v>
      </c>
      <c r="AL49">
        <f>VLOOKUP($B49,FM!$A$32:$U$3000,21, FALSE)</f>
        <v>8</v>
      </c>
      <c r="AM49">
        <f>VLOOKUP($B49,FM!$A$32:$AB$3000,22, FALSE)</f>
        <v>54</v>
      </c>
      <c r="AN49">
        <f>VLOOKUP($B49,FM!$A$32:$AB$3000,23, FALSE)</f>
        <v>9</v>
      </c>
      <c r="AO49" s="23" t="str">
        <f>VLOOKUP($B49,FM!$A$32:$AB$3000,24, FALSE)</f>
        <v>A</v>
      </c>
      <c r="AP49">
        <f>VLOOKUP($B49,FM!$A$32:$AB$3000,25, FALSE)</f>
        <v>100</v>
      </c>
      <c r="AQ49">
        <f>VLOOKUP($B49,FM!$A$32:$AB$3000,26, FALSE)</f>
        <v>57</v>
      </c>
      <c r="AR49">
        <f>VLOOKUP($B49,FM!$A$32:$AB$3000,27, FALSE)</f>
        <v>50</v>
      </c>
      <c r="AS49" s="21">
        <f>VLOOKUP($B49,FM!$A$32:$AB$3000,28, FALSE)</f>
        <v>69</v>
      </c>
      <c r="AU49" s="22">
        <f>Mags!AI49</f>
        <v>38564031</v>
      </c>
      <c r="AV49" s="15">
        <f>Mags!BL49</f>
        <v>3.36</v>
      </c>
      <c r="AW49" s="15">
        <f>Mags!BM49</f>
        <v>0.14599999999999999</v>
      </c>
      <c r="AX49" s="40" t="str">
        <f>Mags!BN49</f>
        <v>Ml</v>
      </c>
      <c r="AY49" s="15">
        <f>Mags!BX49</f>
        <v>3.26</v>
      </c>
      <c r="AZ49" s="15">
        <f>Mags!BY49</f>
        <v>0.13800000000000001</v>
      </c>
      <c r="BA49" s="40" t="str">
        <f>Mags!BZ49</f>
        <v>Mlr</v>
      </c>
      <c r="BB49" s="15">
        <f>Mags!CJ49</f>
        <v>3.31</v>
      </c>
      <c r="BC49" s="15">
        <f>Mags!CK49</f>
        <v>0.25600000000000001</v>
      </c>
      <c r="BD49" s="40" t="str">
        <f>Mags!CL49</f>
        <v>Me</v>
      </c>
      <c r="BE49" s="15"/>
      <c r="BF49" s="15"/>
      <c r="BG49" s="40"/>
      <c r="BH49" s="15"/>
      <c r="BI49" s="15"/>
      <c r="BJ49" s="15">
        <f>AV49</f>
        <v>3.36</v>
      </c>
      <c r="BK49" s="15">
        <f>AY49</f>
        <v>3.26</v>
      </c>
      <c r="BL49" s="15">
        <f>BB49</f>
        <v>3.31</v>
      </c>
      <c r="BM49" s="15"/>
      <c r="BN49" s="15"/>
      <c r="BO49" s="15" t="str">
        <f>Mags!B49</f>
        <v>magnitudeid=108961829</v>
      </c>
      <c r="BP49" s="15" t="str">
        <f>Mags!BW49</f>
        <v>magnitudeid=108961829</v>
      </c>
      <c r="BQ49" s="15" t="str">
        <f>Mags!CI49</f>
        <v>magnitudeid=109274260</v>
      </c>
      <c r="BR49" s="15" t="str">
        <f>Mags!CU49</f>
        <v>magnitudeid=8779855</v>
      </c>
      <c r="BS49" s="15">
        <f>Mags!EN49</f>
        <v>0</v>
      </c>
      <c r="BT49" s="30">
        <f t="shared" si="5"/>
        <v>0</v>
      </c>
      <c r="BU49" s="30">
        <f t="shared" si="6"/>
        <v>3.36</v>
      </c>
      <c r="BV49" s="30">
        <f t="shared" si="7"/>
        <v>0.14599999999999999</v>
      </c>
      <c r="BW49" s="30" t="str">
        <f t="shared" si="8"/>
        <v>Ml</v>
      </c>
    </row>
    <row r="50" spans="1:75" x14ac:dyDescent="0.2">
      <c r="A50" s="6">
        <v>49</v>
      </c>
      <c r="B50" s="6">
        <v>38565567</v>
      </c>
      <c r="C50" s="1">
        <v>43660</v>
      </c>
      <c r="D50" s="2">
        <v>0.49040509259259263</v>
      </c>
      <c r="E50">
        <v>2.78</v>
      </c>
      <c r="F50" s="33">
        <f>'SCSN catalog'!K52</f>
        <v>2.78</v>
      </c>
      <c r="G50" s="6" t="str">
        <f>'SCSN catalog'!J52</f>
        <v xml:space="preserve">   l     </v>
      </c>
      <c r="H50">
        <v>-117.61972</v>
      </c>
      <c r="I50">
        <v>35.785119999999999</v>
      </c>
      <c r="J50">
        <v>6.14</v>
      </c>
      <c r="K50">
        <v>1</v>
      </c>
      <c r="L50" s="15"/>
      <c r="M50" s="15">
        <v>2.78</v>
      </c>
      <c r="N50" s="15"/>
      <c r="O50" s="15"/>
      <c r="Q50" s="19" t="e">
        <f>VLOOKUP(B50,MomentTensor!$A$29:$A$59,1, FALSE)</f>
        <v>#N/A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7"/>
      <c r="AG50" s="20">
        <f>VLOOKUP($B50,FM!$A$32:$U$2279,1, FALSE)</f>
        <v>38565567</v>
      </c>
      <c r="AH50">
        <f>VLOOKUP($B50,FM!$A$32:$U$3000,17, FALSE)</f>
        <v>324</v>
      </c>
      <c r="AI50">
        <f>VLOOKUP($B50,FM!$A$32:$U$3000,18, FALSE)</f>
        <v>47</v>
      </c>
      <c r="AJ50">
        <f>VLOOKUP($B50,FM!$A$32:$U$3000,19, FALSE)</f>
        <v>93</v>
      </c>
      <c r="AK50">
        <f>VLOOKUP($B50,FM!$A$32:$U$3000,20, FALSE)</f>
        <v>23</v>
      </c>
      <c r="AL50">
        <f>VLOOKUP($B50,FM!$A$32:$U$3000,21, FALSE)</f>
        <v>21</v>
      </c>
      <c r="AM50">
        <f>VLOOKUP($B50,FM!$A$32:$AB$3000,22, FALSE)</f>
        <v>37</v>
      </c>
      <c r="AN50">
        <f>VLOOKUP($B50,FM!$A$32:$AB$3000,23, FALSE)</f>
        <v>15</v>
      </c>
      <c r="AO50" s="23" t="str">
        <f>VLOOKUP($B50,FM!$A$32:$AB$3000,24, FALSE)</f>
        <v>A</v>
      </c>
      <c r="AP50">
        <f>VLOOKUP($B50,FM!$A$32:$AB$3000,25, FALSE)</f>
        <v>97</v>
      </c>
      <c r="AQ50">
        <f>VLOOKUP($B50,FM!$A$32:$AB$3000,26, FALSE)</f>
        <v>29</v>
      </c>
      <c r="AR50">
        <f>VLOOKUP($B50,FM!$A$32:$AB$3000,27, FALSE)</f>
        <v>34</v>
      </c>
      <c r="AS50" s="21">
        <f>VLOOKUP($B50,FM!$A$32:$AB$3000,28, FALSE)</f>
        <v>108</v>
      </c>
      <c r="AU50" s="22">
        <f>Mags!AI50</f>
        <v>38565567</v>
      </c>
      <c r="AV50" s="15">
        <f>Mags!BL50</f>
        <v>2.78</v>
      </c>
      <c r="AW50" s="15">
        <f>Mags!BM50</f>
        <v>0.245</v>
      </c>
      <c r="AX50" s="40" t="str">
        <f>Mags!BN50</f>
        <v>Ml</v>
      </c>
      <c r="AY50" s="15">
        <f>Mags!BX50</f>
        <v>2.96</v>
      </c>
      <c r="AZ50" s="15">
        <f>Mags!BY50</f>
        <v>0.26</v>
      </c>
      <c r="BA50" s="40" t="str">
        <f>Mags!BZ50</f>
        <v>Me</v>
      </c>
      <c r="BB50" s="15"/>
      <c r="BC50" s="15"/>
      <c r="BD50" s="40"/>
      <c r="BE50" s="15"/>
      <c r="BF50" s="15"/>
      <c r="BG50" s="40"/>
      <c r="BH50" s="15"/>
      <c r="BI50" s="15"/>
      <c r="BJ50" s="15">
        <f>AV50</f>
        <v>2.78</v>
      </c>
      <c r="BK50" s="15"/>
      <c r="BL50" s="15"/>
      <c r="BM50" s="15"/>
      <c r="BN50" s="15"/>
      <c r="BO50" s="15" t="str">
        <f>Mags!B50</f>
        <v>magnitudeid=108961693</v>
      </c>
      <c r="BP50" s="15" t="str">
        <f>Mags!BW50</f>
        <v>magnitudeid=108961693</v>
      </c>
      <c r="BQ50" s="15" t="str">
        <f>Mags!CI50</f>
        <v>magnitudeid=8783703</v>
      </c>
      <c r="BR50" s="15">
        <f>Mags!CU50</f>
        <v>0</v>
      </c>
      <c r="BS50" s="15">
        <f>Mags!EN50</f>
        <v>0</v>
      </c>
      <c r="BT50" s="30">
        <f t="shared" si="5"/>
        <v>0</v>
      </c>
      <c r="BU50" s="30">
        <f t="shared" si="6"/>
        <v>2.78</v>
      </c>
      <c r="BV50" s="30">
        <f t="shared" si="7"/>
        <v>0.245</v>
      </c>
      <c r="BW50" s="30" t="str">
        <f t="shared" si="8"/>
        <v>Ml</v>
      </c>
    </row>
    <row r="51" spans="1:75" x14ac:dyDescent="0.2">
      <c r="A51" s="6">
        <v>50</v>
      </c>
      <c r="B51" s="6">
        <v>38570351</v>
      </c>
      <c r="C51" s="1">
        <v>43661</v>
      </c>
      <c r="D51" s="2">
        <v>0.13381944444444444</v>
      </c>
      <c r="E51">
        <v>2.5</v>
      </c>
      <c r="F51" s="33">
        <f>'SCSN catalog'!K53</f>
        <v>2.5</v>
      </c>
      <c r="G51" s="6" t="str">
        <f>'SCSN catalog'!J53</f>
        <v xml:space="preserve">   l     </v>
      </c>
      <c r="H51">
        <v>-117.43357</v>
      </c>
      <c r="I51">
        <v>35.631700000000002</v>
      </c>
      <c r="J51">
        <v>3.766</v>
      </c>
      <c r="K51">
        <v>1</v>
      </c>
      <c r="L51" s="15"/>
      <c r="M51" s="15">
        <v>2.5</v>
      </c>
      <c r="N51" s="15"/>
      <c r="O51" s="15"/>
      <c r="Q51" s="19" t="e">
        <f>VLOOKUP(B51,MomentTensor!$A$29:$A$59,1, FALSE)</f>
        <v>#N/A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7"/>
      <c r="AG51" s="20">
        <f>VLOOKUP($B51,FM!$A$32:$U$2279,1, FALSE)</f>
        <v>38570351</v>
      </c>
      <c r="AH51">
        <f>VLOOKUP($B51,FM!$A$32:$U$3000,17, FALSE)</f>
        <v>326</v>
      </c>
      <c r="AI51">
        <f>VLOOKUP($B51,FM!$A$32:$U$3000,18, FALSE)</f>
        <v>74</v>
      </c>
      <c r="AJ51">
        <f>VLOOKUP($B51,FM!$A$32:$U$3000,19, FALSE)</f>
        <v>169</v>
      </c>
      <c r="AK51">
        <f>VLOOKUP($B51,FM!$A$32:$U$3000,20, FALSE)</f>
        <v>13</v>
      </c>
      <c r="AL51">
        <f>VLOOKUP($B51,FM!$A$32:$U$3000,21, FALSE)</f>
        <v>12</v>
      </c>
      <c r="AM51">
        <f>VLOOKUP($B51,FM!$A$32:$AB$3000,22, FALSE)</f>
        <v>33</v>
      </c>
      <c r="AN51">
        <f>VLOOKUP($B51,FM!$A$32:$AB$3000,23, FALSE)</f>
        <v>9</v>
      </c>
      <c r="AO51" s="23" t="str">
        <f>VLOOKUP($B51,FM!$A$32:$AB$3000,24, FALSE)</f>
        <v>A</v>
      </c>
      <c r="AP51">
        <f>VLOOKUP($B51,FM!$A$32:$AB$3000,25, FALSE)</f>
        <v>100</v>
      </c>
      <c r="AQ51">
        <f>VLOOKUP($B51,FM!$A$32:$AB$3000,26, FALSE)</f>
        <v>52</v>
      </c>
      <c r="AR51">
        <f>VLOOKUP($B51,FM!$A$32:$AB$3000,27, FALSE)</f>
        <v>28</v>
      </c>
      <c r="AS51" s="21">
        <f>VLOOKUP($B51,FM!$A$32:$AB$3000,28, FALSE)</f>
        <v>69</v>
      </c>
      <c r="AU51" s="22">
        <f>Mags!AI51</f>
        <v>38570351</v>
      </c>
      <c r="AV51" s="15">
        <f>Mags!BL51</f>
        <v>2.5</v>
      </c>
      <c r="AW51" s="15">
        <f>Mags!BM51</f>
        <v>0.17</v>
      </c>
      <c r="AX51" s="40" t="str">
        <f>Mags!BN51</f>
        <v>Ml</v>
      </c>
      <c r="AY51" s="15">
        <f>Mags!BX51</f>
        <v>2.74</v>
      </c>
      <c r="AZ51" s="15">
        <f>Mags!BY51</f>
        <v>0.29099999999999998</v>
      </c>
      <c r="BA51" s="40" t="str">
        <f>Mags!BZ51</f>
        <v>Me</v>
      </c>
      <c r="BB51" s="15"/>
      <c r="BC51" s="15"/>
      <c r="BD51" s="40"/>
      <c r="BE51" s="15"/>
      <c r="BF51" s="15"/>
      <c r="BG51" s="40"/>
      <c r="BH51" s="15"/>
      <c r="BI51" s="15"/>
      <c r="BJ51" s="15">
        <f>AV51</f>
        <v>2.5</v>
      </c>
      <c r="BK51" s="15"/>
      <c r="BL51" s="15"/>
      <c r="BM51" s="15"/>
      <c r="BN51" s="15"/>
      <c r="BO51" s="15" t="str">
        <f>Mags!B51</f>
        <v>magnitudeid=108962141</v>
      </c>
      <c r="BP51" s="15" t="str">
        <f>Mags!BW51</f>
        <v>magnitudeid=108962141</v>
      </c>
      <c r="BQ51" s="15" t="str">
        <f>Mags!CI51</f>
        <v>magnitudeid=8796431</v>
      </c>
      <c r="BR51" s="15">
        <f>Mags!CU51</f>
        <v>0</v>
      </c>
      <c r="BS51" s="15">
        <f>Mags!EN51</f>
        <v>0</v>
      </c>
      <c r="BT51" s="30">
        <f t="shared" si="5"/>
        <v>0</v>
      </c>
      <c r="BU51" s="30">
        <f t="shared" si="6"/>
        <v>2.5</v>
      </c>
      <c r="BV51" s="30">
        <f t="shared" si="7"/>
        <v>0.17</v>
      </c>
      <c r="BW51" s="30" t="str">
        <f t="shared" si="8"/>
        <v>Ml</v>
      </c>
    </row>
    <row r="52" spans="1:75" x14ac:dyDescent="0.2">
      <c r="A52" s="6">
        <v>51</v>
      </c>
      <c r="B52" s="6">
        <v>38577831</v>
      </c>
      <c r="C52" s="1">
        <v>43662</v>
      </c>
      <c r="D52" s="2">
        <v>0.1160300925925926</v>
      </c>
      <c r="E52">
        <v>3.8</v>
      </c>
      <c r="F52" s="33">
        <f>'SCSN catalog'!K54</f>
        <v>3.8</v>
      </c>
      <c r="G52" s="6" t="str">
        <f>'SCSN catalog'!J54</f>
        <v xml:space="preserve">   w     </v>
      </c>
      <c r="H52">
        <v>-117.42888000000001</v>
      </c>
      <c r="I52">
        <v>35.637149999999998</v>
      </c>
      <c r="J52">
        <v>4.2880000000000003</v>
      </c>
      <c r="K52">
        <v>1</v>
      </c>
      <c r="L52" s="15">
        <v>3.8</v>
      </c>
      <c r="M52" s="16">
        <v>4.0999999999999996</v>
      </c>
      <c r="N52" s="15">
        <v>3.9</v>
      </c>
      <c r="O52" s="15">
        <v>3.94</v>
      </c>
      <c r="Q52" s="19">
        <f>VLOOKUP(B52,MomentTensor!$A$29:$A$59,1, FALSE)</f>
        <v>38577831</v>
      </c>
      <c r="R52" s="15">
        <f>VLOOKUP($B52,MomentTensor!$A$29:$T$59,7, FALSE)</f>
        <v>5</v>
      </c>
      <c r="S52" s="15">
        <f>VLOOKUP($B52,MomentTensor!$A$29:$T$59,8, FALSE)</f>
        <v>3.8</v>
      </c>
      <c r="T52" s="15" t="str">
        <f>VLOOKUP($B52,MomentTensor!$A$29:$T$59,9, FALSE)</f>
        <v>w</v>
      </c>
      <c r="U52" s="15">
        <f>VLOOKUP($B52,MomentTensor!$A$29:$T$59,10, FALSE)</f>
        <v>80</v>
      </c>
      <c r="V52" s="15">
        <f>VLOOKUP($B52,MomentTensor!$A$29:$T$59,11, FALSE)</f>
        <v>42</v>
      </c>
      <c r="W52" s="15">
        <f>VLOOKUP($B52,MomentTensor!$A$29:$T$59,12, FALSE)</f>
        <v>69</v>
      </c>
      <c r="X52" s="15">
        <f>VLOOKUP($B52,MomentTensor!$A$29:$T$59,13, FALSE)</f>
        <v>24</v>
      </c>
      <c r="Y52" s="15">
        <f>VLOOKUP($B52,MomentTensor!$A$29:$T$59,14, FALSE)</f>
        <v>302</v>
      </c>
      <c r="Z52" s="15">
        <f>VLOOKUP($B52,MomentTensor!$A$29:$T$59,15, FALSE)</f>
        <v>67</v>
      </c>
      <c r="AA52" s="15">
        <f>VLOOKUP($B52,MomentTensor!$A$29:$T$59,16, FALSE)</f>
        <v>157</v>
      </c>
      <c r="AB52" s="15">
        <f>VLOOKUP($B52,MomentTensor!$A$29:$T$59,17, FALSE)</f>
        <v>6.28E+21</v>
      </c>
      <c r="AC52" s="15">
        <f>VLOOKUP($B52,MomentTensor!$A$29:$T$59,18, FALSE)</f>
        <v>95</v>
      </c>
      <c r="AD52" s="15">
        <f>VLOOKUP($B52,MomentTensor!$A$29:$T$59,19, FALSE)</f>
        <v>5</v>
      </c>
      <c r="AE52" s="17">
        <f>VLOOKUP($B52,MomentTensor!$A$29:$T$59,20, FALSE)</f>
        <v>0</v>
      </c>
      <c r="AG52" s="20">
        <f>VLOOKUP($B52,FM!$A$32:$U$2279,1, FALSE)</f>
        <v>38577831</v>
      </c>
      <c r="AH52">
        <f>VLOOKUP($B52,FM!$A$32:$U$3000,17, FALSE)</f>
        <v>298</v>
      </c>
      <c r="AI52">
        <f>VLOOKUP($B52,FM!$A$32:$U$3000,18, FALSE)</f>
        <v>83</v>
      </c>
      <c r="AJ52">
        <f>VLOOKUP($B52,FM!$A$32:$U$3000,19, FALSE)</f>
        <v>139</v>
      </c>
      <c r="AK52">
        <f>VLOOKUP($B52,FM!$A$32:$U$3000,20, FALSE)</f>
        <v>23</v>
      </c>
      <c r="AL52">
        <f>VLOOKUP($B52,FM!$A$32:$U$3000,21, FALSE)</f>
        <v>28</v>
      </c>
      <c r="AM52">
        <f>VLOOKUP($B52,FM!$A$32:$AB$3000,22, FALSE)</f>
        <v>23</v>
      </c>
      <c r="AN52">
        <f>VLOOKUP($B52,FM!$A$32:$AB$3000,23, FALSE)</f>
        <v>5</v>
      </c>
      <c r="AO52" s="23" t="str">
        <f>VLOOKUP($B52,FM!$A$32:$AB$3000,24, FALSE)</f>
        <v>B</v>
      </c>
      <c r="AP52">
        <f>VLOOKUP($B52,FM!$A$32:$AB$3000,25, FALSE)</f>
        <v>61</v>
      </c>
      <c r="AQ52">
        <f>VLOOKUP($B52,FM!$A$32:$AB$3000,26, FALSE)</f>
        <v>54</v>
      </c>
      <c r="AR52">
        <f>VLOOKUP($B52,FM!$A$32:$AB$3000,27, FALSE)</f>
        <v>42</v>
      </c>
      <c r="AS52" s="21">
        <f>VLOOKUP($B52,FM!$A$32:$AB$3000,28, FALSE)</f>
        <v>72</v>
      </c>
      <c r="AU52" s="22">
        <f>Mags!AI52</f>
        <v>38577831</v>
      </c>
      <c r="AV52" s="15">
        <f>Mags!BL52</f>
        <v>3.8</v>
      </c>
      <c r="AW52" s="15">
        <f>Mags!BM52</f>
        <v>0</v>
      </c>
      <c r="AX52" s="40" t="str">
        <f>Mags!BN52</f>
        <v>Mw</v>
      </c>
      <c r="AY52" s="15">
        <f>Mags!BX52</f>
        <v>3.9</v>
      </c>
      <c r="AZ52" s="15">
        <f>Mags!BY52</f>
        <v>0.128</v>
      </c>
      <c r="BA52" s="40" t="str">
        <f>Mags!BZ52</f>
        <v>Mlr</v>
      </c>
      <c r="BB52" s="15">
        <f>Mags!CJ52</f>
        <v>4.0999999999999996</v>
      </c>
      <c r="BC52" s="15">
        <f>Mags!CK52</f>
        <v>0.128</v>
      </c>
      <c r="BD52" s="40" t="str">
        <f>Mags!CL52</f>
        <v>Ml</v>
      </c>
      <c r="BE52" s="15">
        <f>Mags!EC52</f>
        <v>3.94</v>
      </c>
      <c r="BF52" s="15">
        <f>Mags!ED52</f>
        <v>0.27</v>
      </c>
      <c r="BG52" s="40" t="str">
        <f>Mags!EE52</f>
        <v>Me</v>
      </c>
      <c r="BH52" s="15"/>
      <c r="BI52" s="15">
        <f>AV52</f>
        <v>3.8</v>
      </c>
      <c r="BJ52" s="16">
        <f>BB52</f>
        <v>4.0999999999999996</v>
      </c>
      <c r="BK52" s="15">
        <f>AY52</f>
        <v>3.9</v>
      </c>
      <c r="BL52" s="15">
        <f>BE52</f>
        <v>3.94</v>
      </c>
      <c r="BM52" s="15"/>
      <c r="BN52" s="15"/>
      <c r="BO52" s="15" t="str">
        <f>Mags!B52</f>
        <v>magnitudeid=108612405</v>
      </c>
      <c r="BP52" s="15" t="str">
        <f>Mags!BW52</f>
        <v>magnitudeid=108612405</v>
      </c>
      <c r="BQ52" s="15" t="str">
        <f>Mags!CI52</f>
        <v>magnitudeid=108612701</v>
      </c>
      <c r="BR52" s="15" t="str">
        <f>Mags!CU52</f>
        <v>magnitudeid=109890004</v>
      </c>
      <c r="BS52" s="15" t="str">
        <f>Mags!EN52</f>
        <v>magnitudeid=8814759</v>
      </c>
      <c r="BT52" s="30">
        <f t="shared" si="5"/>
        <v>0</v>
      </c>
      <c r="BU52" s="30">
        <f t="shared" si="6"/>
        <v>3.8</v>
      </c>
      <c r="BV52" s="30">
        <f t="shared" si="7"/>
        <v>0</v>
      </c>
      <c r="BW52" s="30" t="str">
        <f t="shared" si="8"/>
        <v>Mw</v>
      </c>
    </row>
    <row r="53" spans="1:75" x14ac:dyDescent="0.2">
      <c r="A53" s="6">
        <v>52</v>
      </c>
      <c r="B53" s="6">
        <v>38580903</v>
      </c>
      <c r="C53" s="1">
        <v>43662</v>
      </c>
      <c r="D53" s="2">
        <v>0.55297453703703703</v>
      </c>
      <c r="E53">
        <v>2.61</v>
      </c>
      <c r="F53" s="33">
        <f>'SCSN catalog'!K55</f>
        <v>2.61</v>
      </c>
      <c r="G53" s="6" t="str">
        <f>'SCSN catalog'!J55</f>
        <v xml:space="preserve">   l     </v>
      </c>
      <c r="H53">
        <v>-117.43058000000001</v>
      </c>
      <c r="I53">
        <v>35.635930000000002</v>
      </c>
      <c r="J53">
        <v>3.879</v>
      </c>
      <c r="K53">
        <v>1</v>
      </c>
      <c r="L53" s="15"/>
      <c r="M53" s="15">
        <v>2.61</v>
      </c>
      <c r="N53" s="15"/>
      <c r="O53" s="15">
        <v>2.82</v>
      </c>
      <c r="Q53" s="19" t="e">
        <f>VLOOKUP(B53,MomentTensor!$A$29:$A$59,1, FALSE)</f>
        <v>#N/A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7"/>
      <c r="AG53" s="20">
        <f>VLOOKUP($B53,FM!$A$32:$U$2279,1, FALSE)</f>
        <v>38580903</v>
      </c>
      <c r="AH53">
        <f>VLOOKUP($B53,FM!$A$32:$U$3000,17, FALSE)</f>
        <v>314</v>
      </c>
      <c r="AI53">
        <f>VLOOKUP($B53,FM!$A$32:$U$3000,18, FALSE)</f>
        <v>64</v>
      </c>
      <c r="AJ53">
        <f>VLOOKUP($B53,FM!$A$32:$U$3000,19, FALSE)</f>
        <v>169</v>
      </c>
      <c r="AK53">
        <f>VLOOKUP($B53,FM!$A$32:$U$3000,20, FALSE)</f>
        <v>20</v>
      </c>
      <c r="AL53">
        <f>VLOOKUP($B53,FM!$A$32:$U$3000,21, FALSE)</f>
        <v>28</v>
      </c>
      <c r="AM53">
        <f>VLOOKUP($B53,FM!$A$32:$AB$3000,22, FALSE)</f>
        <v>29</v>
      </c>
      <c r="AN53">
        <f>VLOOKUP($B53,FM!$A$32:$AB$3000,23, FALSE)</f>
        <v>19</v>
      </c>
      <c r="AO53" s="23" t="str">
        <f>VLOOKUP($B53,FM!$A$32:$AB$3000,24, FALSE)</f>
        <v>A</v>
      </c>
      <c r="AP53">
        <f>VLOOKUP($B53,FM!$A$32:$AB$3000,25, FALSE)</f>
        <v>85</v>
      </c>
      <c r="AQ53">
        <f>VLOOKUP($B53,FM!$A$32:$AB$3000,26, FALSE)</f>
        <v>63</v>
      </c>
      <c r="AR53">
        <f>VLOOKUP($B53,FM!$A$32:$AB$3000,27, FALSE)</f>
        <v>24</v>
      </c>
      <c r="AS53" s="21">
        <f>VLOOKUP($B53,FM!$A$32:$AB$3000,28, FALSE)</f>
        <v>60</v>
      </c>
      <c r="AU53" s="22">
        <f>Mags!AI53</f>
        <v>38580903</v>
      </c>
      <c r="AV53" s="15">
        <f>Mags!BL53</f>
        <v>2.61</v>
      </c>
      <c r="AW53" s="15">
        <f>Mags!BM53</f>
        <v>0.13</v>
      </c>
      <c r="AX53" s="40" t="str">
        <f>Mags!BN53</f>
        <v>Ml</v>
      </c>
      <c r="AY53" s="15">
        <f>Mags!BX53</f>
        <v>2.82</v>
      </c>
      <c r="AZ53" s="15">
        <f>Mags!BY53</f>
        <v>0.28599999999999998</v>
      </c>
      <c r="BA53" s="40" t="str">
        <f>Mags!BZ53</f>
        <v>Me</v>
      </c>
      <c r="BB53" s="15"/>
      <c r="BC53" s="15"/>
      <c r="BD53" s="40"/>
      <c r="BE53" s="15"/>
      <c r="BF53" s="15"/>
      <c r="BG53" s="40"/>
      <c r="BH53" s="15"/>
      <c r="BI53" s="15"/>
      <c r="BJ53" s="15">
        <f>AV53</f>
        <v>2.61</v>
      </c>
      <c r="BK53" s="15"/>
      <c r="BL53" s="15">
        <f>AY53</f>
        <v>2.82</v>
      </c>
      <c r="BM53" s="15"/>
      <c r="BN53" s="15"/>
      <c r="BO53" s="15" t="str">
        <f>Mags!B53</f>
        <v>magnitudeid=109879332</v>
      </c>
      <c r="BP53" s="15" t="str">
        <f>Mags!BW53</f>
        <v>magnitudeid=109879332</v>
      </c>
      <c r="BQ53" s="15" t="str">
        <f>Mags!CI53</f>
        <v>magnitudeid=8823887</v>
      </c>
      <c r="BR53" s="15">
        <f>Mags!CU53</f>
        <v>0</v>
      </c>
      <c r="BS53" s="15">
        <f>Mags!EN53</f>
        <v>0</v>
      </c>
      <c r="BT53" s="30">
        <f t="shared" si="5"/>
        <v>0</v>
      </c>
      <c r="BU53" s="30">
        <f t="shared" si="6"/>
        <v>2.61</v>
      </c>
      <c r="BV53" s="30">
        <f t="shared" si="7"/>
        <v>0.13</v>
      </c>
      <c r="BW53" s="30" t="str">
        <f t="shared" si="8"/>
        <v>Ml</v>
      </c>
    </row>
    <row r="54" spans="1:75" x14ac:dyDescent="0.2">
      <c r="A54" s="6">
        <v>53</v>
      </c>
      <c r="B54" s="6">
        <v>38583991</v>
      </c>
      <c r="C54" s="1">
        <v>43662</v>
      </c>
      <c r="D54" s="2">
        <v>0.94355324074074076</v>
      </c>
      <c r="E54">
        <v>2.66</v>
      </c>
      <c r="F54" s="33">
        <f>'SCSN catalog'!K56</f>
        <v>2.66</v>
      </c>
      <c r="G54" s="6" t="str">
        <f>'SCSN catalog'!J56</f>
        <v xml:space="preserve">   l     </v>
      </c>
      <c r="H54">
        <v>-117.58615</v>
      </c>
      <c r="I54">
        <v>35.776710000000001</v>
      </c>
      <c r="J54">
        <v>2.6320000000000001</v>
      </c>
      <c r="K54">
        <v>1</v>
      </c>
      <c r="L54" s="15"/>
      <c r="M54" s="15">
        <v>2.66</v>
      </c>
      <c r="N54" s="15"/>
      <c r="O54" s="15">
        <v>2.88</v>
      </c>
      <c r="Q54" s="19" t="e">
        <f>VLOOKUP(B54,MomentTensor!$A$29:$A$59,1, FALSE)</f>
        <v>#N/A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7"/>
      <c r="AG54" s="20">
        <f>VLOOKUP($B54,FM!$A$32:$U$2279,1, FALSE)</f>
        <v>38583991</v>
      </c>
      <c r="AH54">
        <f>VLOOKUP($B54,FM!$A$32:$U$3000,17, FALSE)</f>
        <v>286</v>
      </c>
      <c r="AI54">
        <f>VLOOKUP($B54,FM!$A$32:$U$3000,18, FALSE)</f>
        <v>84</v>
      </c>
      <c r="AJ54">
        <f>VLOOKUP($B54,FM!$A$32:$U$3000,19, FALSE)</f>
        <v>159</v>
      </c>
      <c r="AK54">
        <f>VLOOKUP($B54,FM!$A$32:$U$3000,20, FALSE)</f>
        <v>20</v>
      </c>
      <c r="AL54">
        <f>VLOOKUP($B54,FM!$A$32:$U$3000,21, FALSE)</f>
        <v>22</v>
      </c>
      <c r="AM54">
        <f>VLOOKUP($B54,FM!$A$32:$AB$3000,22, FALSE)</f>
        <v>32</v>
      </c>
      <c r="AN54">
        <f>VLOOKUP($B54,FM!$A$32:$AB$3000,23, FALSE)</f>
        <v>7</v>
      </c>
      <c r="AO54" s="23" t="str">
        <f>VLOOKUP($B54,FM!$A$32:$AB$3000,24, FALSE)</f>
        <v>A</v>
      </c>
      <c r="AP54">
        <f>VLOOKUP($B54,FM!$A$32:$AB$3000,25, FALSE)</f>
        <v>86</v>
      </c>
      <c r="AQ54">
        <f>VLOOKUP($B54,FM!$A$32:$AB$3000,26, FALSE)</f>
        <v>68</v>
      </c>
      <c r="AR54">
        <f>VLOOKUP($B54,FM!$A$32:$AB$3000,27, FALSE)</f>
        <v>22</v>
      </c>
      <c r="AS54" s="21">
        <f>VLOOKUP($B54,FM!$A$32:$AB$3000,28, FALSE)</f>
        <v>49</v>
      </c>
      <c r="AU54" s="22">
        <f>Mags!AI54</f>
        <v>38583991</v>
      </c>
      <c r="AV54" s="15">
        <f>Mags!BL54</f>
        <v>2.66</v>
      </c>
      <c r="AW54" s="15">
        <f>Mags!BM54</f>
        <v>0.14000000000000001</v>
      </c>
      <c r="AX54" s="40" t="str">
        <f>Mags!BN54</f>
        <v>Ml</v>
      </c>
      <c r="AY54" s="15">
        <f>Mags!BX54</f>
        <v>2.88</v>
      </c>
      <c r="AZ54" s="15">
        <f>Mags!BY54</f>
        <v>0.23499999999999999</v>
      </c>
      <c r="BA54" s="40" t="str">
        <f>Mags!BZ54</f>
        <v>Me</v>
      </c>
      <c r="BB54" s="15"/>
      <c r="BC54" s="15"/>
      <c r="BD54" s="40"/>
      <c r="BE54" s="15"/>
      <c r="BF54" s="15"/>
      <c r="BG54" s="40"/>
      <c r="BH54" s="15"/>
      <c r="BI54" s="15"/>
      <c r="BJ54" s="15">
        <f>AV54</f>
        <v>2.66</v>
      </c>
      <c r="BK54" s="15"/>
      <c r="BL54" s="15">
        <f>AY54</f>
        <v>2.88</v>
      </c>
      <c r="BM54" s="15"/>
      <c r="BN54" s="15"/>
      <c r="BO54" s="15" t="str">
        <f>Mags!B54</f>
        <v>magnitudeid=109879452</v>
      </c>
      <c r="BP54" s="15" t="str">
        <f>Mags!BW54</f>
        <v>magnitudeid=109879452</v>
      </c>
      <c r="BQ54" s="15" t="str">
        <f>Mags!CI54</f>
        <v>magnitudeid=8831703</v>
      </c>
      <c r="BR54" s="15">
        <f>Mags!CU54</f>
        <v>0</v>
      </c>
      <c r="BS54" s="15">
        <f>Mags!EN54</f>
        <v>0</v>
      </c>
      <c r="BT54" s="30">
        <f t="shared" si="5"/>
        <v>0</v>
      </c>
      <c r="BU54" s="30">
        <f t="shared" si="6"/>
        <v>2.66</v>
      </c>
      <c r="BV54" s="30">
        <f t="shared" si="7"/>
        <v>0.14000000000000001</v>
      </c>
      <c r="BW54" s="30" t="str">
        <f t="shared" si="8"/>
        <v>Ml</v>
      </c>
    </row>
    <row r="55" spans="1:75" x14ac:dyDescent="0.2">
      <c r="A55" s="6">
        <v>54</v>
      </c>
      <c r="B55" s="6">
        <v>38587239</v>
      </c>
      <c r="C55" s="1">
        <v>43663</v>
      </c>
      <c r="D55" s="2">
        <v>0.40701388888888884</v>
      </c>
      <c r="E55">
        <v>2.57</v>
      </c>
      <c r="F55" s="33">
        <f>'SCSN catalog'!K57</f>
        <v>2.57</v>
      </c>
      <c r="G55" s="6" t="str">
        <f>'SCSN catalog'!J57</f>
        <v xml:space="preserve">   l     </v>
      </c>
      <c r="H55">
        <v>-117.45381</v>
      </c>
      <c r="I55">
        <v>35.648099999999999</v>
      </c>
      <c r="J55">
        <v>2.1989999999999998</v>
      </c>
      <c r="K55">
        <v>1</v>
      </c>
      <c r="L55" s="15"/>
      <c r="M55" s="15">
        <v>2.57</v>
      </c>
      <c r="N55" s="15"/>
      <c r="O55" s="15">
        <v>2.75</v>
      </c>
      <c r="Q55" s="19" t="e">
        <f>VLOOKUP(B55,MomentTensor!$A$29:$A$59,1, FALSE)</f>
        <v>#N/A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7"/>
      <c r="AG55" s="20">
        <f>VLOOKUP($B55,FM!$A$32:$U$2279,1, FALSE)</f>
        <v>38587239</v>
      </c>
      <c r="AH55">
        <f>VLOOKUP($B55,FM!$A$32:$U$3000,17, FALSE)</f>
        <v>331</v>
      </c>
      <c r="AI55">
        <f>VLOOKUP($B55,FM!$A$32:$U$3000,18, FALSE)</f>
        <v>77</v>
      </c>
      <c r="AJ55">
        <f>VLOOKUP($B55,FM!$A$32:$U$3000,19, FALSE)</f>
        <v>172</v>
      </c>
      <c r="AK55">
        <f>VLOOKUP($B55,FM!$A$32:$U$3000,20, FALSE)</f>
        <v>23</v>
      </c>
      <c r="AL55">
        <f>VLOOKUP($B55,FM!$A$32:$U$3000,21, FALSE)</f>
        <v>20</v>
      </c>
      <c r="AM55">
        <f>VLOOKUP($B55,FM!$A$32:$AB$3000,22, FALSE)</f>
        <v>27</v>
      </c>
      <c r="AN55">
        <f>VLOOKUP($B55,FM!$A$32:$AB$3000,23, FALSE)</f>
        <v>16</v>
      </c>
      <c r="AO55" s="23" t="str">
        <f>VLOOKUP($B55,FM!$A$32:$AB$3000,24, FALSE)</f>
        <v>A</v>
      </c>
      <c r="AP55">
        <f>VLOOKUP($B55,FM!$A$32:$AB$3000,25, FALSE)</f>
        <v>92</v>
      </c>
      <c r="AQ55">
        <f>VLOOKUP($B55,FM!$A$32:$AB$3000,26, FALSE)</f>
        <v>66</v>
      </c>
      <c r="AR55">
        <f>VLOOKUP($B55,FM!$A$32:$AB$3000,27, FALSE)</f>
        <v>18</v>
      </c>
      <c r="AS55" s="21">
        <f>VLOOKUP($B55,FM!$A$32:$AB$3000,28, FALSE)</f>
        <v>52</v>
      </c>
      <c r="AU55" s="22">
        <f>Mags!AI55</f>
        <v>38587239</v>
      </c>
      <c r="AV55" s="15">
        <f>Mags!BL55</f>
        <v>2.57</v>
      </c>
      <c r="AW55" s="15">
        <f>Mags!BM55</f>
        <v>0.14099999999999999</v>
      </c>
      <c r="AX55" s="40" t="str">
        <f>Mags!BN55</f>
        <v>Ml</v>
      </c>
      <c r="AY55" s="15">
        <f>Mags!BX55</f>
        <v>2.75</v>
      </c>
      <c r="AZ55" s="15">
        <f>Mags!BY55</f>
        <v>0.191</v>
      </c>
      <c r="BA55" s="40" t="str">
        <f>Mags!BZ55</f>
        <v>Me</v>
      </c>
      <c r="BB55" s="15"/>
      <c r="BC55" s="15"/>
      <c r="BD55" s="40"/>
      <c r="BE55" s="15"/>
      <c r="BF55" s="15"/>
      <c r="BG55" s="40"/>
      <c r="BH55" s="15"/>
      <c r="BI55" s="15"/>
      <c r="BJ55" s="15">
        <f>AV55</f>
        <v>2.57</v>
      </c>
      <c r="BK55" s="15"/>
      <c r="BL55" s="15">
        <f>AY55</f>
        <v>2.75</v>
      </c>
      <c r="BM55" s="15"/>
      <c r="BN55" s="15"/>
      <c r="BO55" s="15" t="str">
        <f>Mags!B55</f>
        <v>magnitudeid=109902716</v>
      </c>
      <c r="BP55" s="15" t="str">
        <f>Mags!BW55</f>
        <v>magnitudeid=109902716</v>
      </c>
      <c r="BQ55" s="15" t="str">
        <f>Mags!CI55</f>
        <v>magnitudeid=8839839</v>
      </c>
      <c r="BR55" s="15">
        <f>Mags!CU55</f>
        <v>0</v>
      </c>
      <c r="BS55" s="15">
        <f>Mags!EN55</f>
        <v>0</v>
      </c>
      <c r="BT55" s="30">
        <f t="shared" si="5"/>
        <v>0</v>
      </c>
      <c r="BU55" s="30">
        <f t="shared" si="6"/>
        <v>2.57</v>
      </c>
      <c r="BV55" s="30">
        <f t="shared" si="7"/>
        <v>0.14099999999999999</v>
      </c>
      <c r="BW55" s="30" t="str">
        <f t="shared" si="8"/>
        <v>Ml</v>
      </c>
    </row>
    <row r="56" spans="1:75" x14ac:dyDescent="0.2">
      <c r="A56" s="6">
        <v>55</v>
      </c>
      <c r="B56" s="6">
        <v>38589287</v>
      </c>
      <c r="C56" s="1">
        <v>43663</v>
      </c>
      <c r="D56" s="2">
        <v>0.63010416666666669</v>
      </c>
      <c r="E56">
        <v>3</v>
      </c>
      <c r="F56" s="33">
        <f>'SCSN catalog'!K58</f>
        <v>3</v>
      </c>
      <c r="G56" s="6" t="str">
        <f>'SCSN catalog'!J58</f>
        <v xml:space="preserve">   l     </v>
      </c>
      <c r="H56">
        <v>-117.71872999999999</v>
      </c>
      <c r="I56">
        <v>35.897100000000002</v>
      </c>
      <c r="J56">
        <v>8.0619999999999994</v>
      </c>
      <c r="K56">
        <v>1</v>
      </c>
      <c r="L56" s="15"/>
      <c r="M56" s="15">
        <v>3</v>
      </c>
      <c r="N56" s="15">
        <v>3.06</v>
      </c>
      <c r="O56" s="15">
        <v>3.06</v>
      </c>
      <c r="Q56" s="19" t="e">
        <f>VLOOKUP(B56,MomentTensor!$A$29:$A$59,1, FALSE)</f>
        <v>#N/A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7"/>
      <c r="AF56" s="15"/>
      <c r="AG56" s="20">
        <f>VLOOKUP($B56,FM!$A$32:$U$2279,1, FALSE)</f>
        <v>38589287</v>
      </c>
      <c r="AH56">
        <f>VLOOKUP($B56,FM!$A$32:$U$3000,17, FALSE)</f>
        <v>152</v>
      </c>
      <c r="AI56">
        <f>VLOOKUP($B56,FM!$A$32:$U$3000,18, FALSE)</f>
        <v>84</v>
      </c>
      <c r="AJ56">
        <f>VLOOKUP($B56,FM!$A$32:$U$3000,19, FALSE)</f>
        <v>-175</v>
      </c>
      <c r="AK56">
        <f>VLOOKUP($B56,FM!$A$32:$U$3000,20, FALSE)</f>
        <v>15</v>
      </c>
      <c r="AL56">
        <f>VLOOKUP($B56,FM!$A$32:$U$3000,21, FALSE)</f>
        <v>10</v>
      </c>
      <c r="AM56">
        <f>VLOOKUP($B56,FM!$A$32:$AB$3000,22, FALSE)</f>
        <v>36</v>
      </c>
      <c r="AN56">
        <f>VLOOKUP($B56,FM!$A$32:$AB$3000,23, FALSE)</f>
        <v>21</v>
      </c>
      <c r="AO56" s="23" t="str">
        <f>VLOOKUP($B56,FM!$A$32:$AB$3000,24, FALSE)</f>
        <v>A</v>
      </c>
      <c r="AP56">
        <f>VLOOKUP($B56,FM!$A$32:$AB$3000,25, FALSE)</f>
        <v>100</v>
      </c>
      <c r="AQ56">
        <f>VLOOKUP($B56,FM!$A$32:$AB$3000,26, FALSE)</f>
        <v>38</v>
      </c>
      <c r="AR56">
        <f>VLOOKUP($B56,FM!$A$32:$AB$3000,27, FALSE)</f>
        <v>37</v>
      </c>
      <c r="AS56" s="21">
        <f>VLOOKUP($B56,FM!$A$32:$AB$3000,28, FALSE)</f>
        <v>102</v>
      </c>
      <c r="AT56" s="15"/>
      <c r="AU56" s="22">
        <f>Mags!AI56</f>
        <v>38589287</v>
      </c>
      <c r="AV56" s="15">
        <f>Mags!BL56</f>
        <v>3</v>
      </c>
      <c r="AW56" s="15">
        <f>Mags!BM56</f>
        <v>0.156</v>
      </c>
      <c r="AX56" s="40" t="str">
        <f>Mags!BN56</f>
        <v>Ml</v>
      </c>
      <c r="AY56" s="15">
        <f>Mags!BX56</f>
        <v>3.06</v>
      </c>
      <c r="AZ56" s="15">
        <f>Mags!BY56</f>
        <v>0.21299999999999999</v>
      </c>
      <c r="BA56" s="40" t="str">
        <f>Mags!BZ56</f>
        <v>Mlr</v>
      </c>
      <c r="BB56" s="15">
        <f>Mags!CJ56</f>
        <v>3.06</v>
      </c>
      <c r="BC56" s="15">
        <f>Mags!CK56</f>
        <v>0.26300000000000001</v>
      </c>
      <c r="BD56" s="40" t="str">
        <f>Mags!CL56</f>
        <v>Me</v>
      </c>
      <c r="BE56" s="15"/>
      <c r="BF56" s="15"/>
      <c r="BG56" s="40"/>
      <c r="BH56" s="15"/>
      <c r="BI56" s="15"/>
      <c r="BJ56" s="15">
        <f>AV56</f>
        <v>3</v>
      </c>
      <c r="BK56" s="15">
        <f>AY56</f>
        <v>3.06</v>
      </c>
      <c r="BL56" s="15">
        <f>BB56</f>
        <v>3.06</v>
      </c>
      <c r="BM56" s="15"/>
      <c r="BN56" s="15"/>
      <c r="BO56" s="15" t="str">
        <f>Mags!B56</f>
        <v>magnitudeid=108969845</v>
      </c>
      <c r="BP56" s="15" t="str">
        <f>Mags!BW56</f>
        <v>magnitudeid=108969845</v>
      </c>
      <c r="BQ56" s="15" t="str">
        <f>Mags!CI56</f>
        <v>magnitudeid=8845455</v>
      </c>
      <c r="BR56" s="15" t="str">
        <f>Mags!CU56</f>
        <v>magnitudeid=8845471</v>
      </c>
      <c r="BS56" s="15">
        <f>Mags!EN56</f>
        <v>0</v>
      </c>
      <c r="BT56" s="30">
        <f t="shared" si="5"/>
        <v>0</v>
      </c>
      <c r="BU56" s="30">
        <f t="shared" si="6"/>
        <v>3</v>
      </c>
      <c r="BV56" s="30">
        <f t="shared" si="7"/>
        <v>0.156</v>
      </c>
      <c r="BW56" s="30" t="str">
        <f t="shared" si="8"/>
        <v>Ml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3D50-2836-504F-9ED5-051B9C981FFB}">
  <dimension ref="A2:I81"/>
  <sheetViews>
    <sheetView workbookViewId="0">
      <selection activeCell="C20" sqref="C20"/>
    </sheetView>
  </sheetViews>
  <sheetFormatPr baseColWidth="10" defaultRowHeight="16" x14ac:dyDescent="0.2"/>
  <cols>
    <col min="1" max="1" width="11.6640625" style="6" bestFit="1" customWidth="1"/>
    <col min="10" max="10" width="23.6640625" bestFit="1" customWidth="1"/>
  </cols>
  <sheetData>
    <row r="2" spans="1:5" x14ac:dyDescent="0.2">
      <c r="A2" s="6" t="s">
        <v>135</v>
      </c>
    </row>
    <row r="3" spans="1:5" x14ac:dyDescent="0.2">
      <c r="A3" s="6" t="s">
        <v>143</v>
      </c>
    </row>
    <row r="5" spans="1:5" ht="20" customHeight="1" x14ac:dyDescent="0.2">
      <c r="A5" s="14" t="s">
        <v>136</v>
      </c>
    </row>
    <row r="6" spans="1:5" x14ac:dyDescent="0.2">
      <c r="A6" s="6" t="s">
        <v>144</v>
      </c>
      <c r="B6" s="13"/>
      <c r="D6" s="1"/>
      <c r="E6" s="13"/>
    </row>
    <row r="8" spans="1:5" x14ac:dyDescent="0.2">
      <c r="A8" s="6" t="s">
        <v>1210</v>
      </c>
    </row>
    <row r="9" spans="1:5" x14ac:dyDescent="0.2">
      <c r="A9" s="6" t="s">
        <v>145</v>
      </c>
    </row>
    <row r="10" spans="1:5" x14ac:dyDescent="0.2">
      <c r="A10" s="6" t="s">
        <v>146</v>
      </c>
    </row>
    <row r="11" spans="1:5" x14ac:dyDescent="0.2">
      <c r="A11" s="6" t="s">
        <v>147</v>
      </c>
    </row>
    <row r="12" spans="1:5" x14ac:dyDescent="0.2">
      <c r="A12" s="7" t="s">
        <v>138</v>
      </c>
    </row>
    <row r="14" spans="1:5" x14ac:dyDescent="0.2">
      <c r="A14" s="6" t="s">
        <v>148</v>
      </c>
    </row>
    <row r="16" spans="1:5" x14ac:dyDescent="0.2">
      <c r="A16" s="6" t="s">
        <v>694</v>
      </c>
    </row>
    <row r="17" spans="1:9" x14ac:dyDescent="0.2">
      <c r="A17" s="6">
        <v>1</v>
      </c>
      <c r="B17" t="s">
        <v>695</v>
      </c>
      <c r="C17" t="s">
        <v>696</v>
      </c>
    </row>
    <row r="18" spans="1:9" x14ac:dyDescent="0.2">
      <c r="A18" s="6">
        <v>2</v>
      </c>
      <c r="B18" t="s">
        <v>1211</v>
      </c>
    </row>
    <row r="19" spans="1:9" x14ac:dyDescent="0.2">
      <c r="A19" s="6">
        <v>3</v>
      </c>
      <c r="B19" t="s">
        <v>697</v>
      </c>
    </row>
    <row r="20" spans="1:9" x14ac:dyDescent="0.2">
      <c r="A20" s="6">
        <v>4</v>
      </c>
      <c r="B20" t="s">
        <v>141</v>
      </c>
      <c r="C20" t="s">
        <v>1212</v>
      </c>
    </row>
    <row r="21" spans="1:9" x14ac:dyDescent="0.2">
      <c r="A21" s="6">
        <v>5</v>
      </c>
      <c r="B21" t="s">
        <v>62</v>
      </c>
    </row>
    <row r="22" spans="1:9" x14ac:dyDescent="0.2">
      <c r="A22" s="6">
        <v>6</v>
      </c>
      <c r="B22" t="s">
        <v>60</v>
      </c>
    </row>
    <row r="23" spans="1:9" x14ac:dyDescent="0.2">
      <c r="A23" s="6">
        <v>7</v>
      </c>
      <c r="B23" t="s">
        <v>698</v>
      </c>
    </row>
    <row r="24" spans="1:9" x14ac:dyDescent="0.2">
      <c r="A24" s="6">
        <v>8</v>
      </c>
      <c r="B24" t="s">
        <v>137</v>
      </c>
      <c r="C24" t="s">
        <v>699</v>
      </c>
    </row>
    <row r="25" spans="1:9" x14ac:dyDescent="0.2">
      <c r="A25" s="6" t="s">
        <v>135</v>
      </c>
    </row>
    <row r="27" spans="1:9" x14ac:dyDescent="0.2">
      <c r="A27" s="6">
        <v>1</v>
      </c>
      <c r="B27" s="6">
        <v>38443535</v>
      </c>
      <c r="C27" s="1">
        <v>43650</v>
      </c>
      <c r="D27" s="2">
        <v>0.76943287037037045</v>
      </c>
      <c r="E27">
        <v>4.2300000000000004</v>
      </c>
      <c r="F27">
        <v>-117.54958999999999</v>
      </c>
      <c r="G27">
        <v>35.746490000000001</v>
      </c>
      <c r="H27">
        <v>6.9889999999999999</v>
      </c>
      <c r="I27">
        <v>1</v>
      </c>
    </row>
    <row r="28" spans="1:9" x14ac:dyDescent="0.2">
      <c r="A28" s="6">
        <v>2</v>
      </c>
      <c r="B28" s="6">
        <v>38444103</v>
      </c>
      <c r="C28" s="1">
        <v>43650</v>
      </c>
      <c r="D28" s="2">
        <v>0.8305555555555556</v>
      </c>
      <c r="E28">
        <v>4.16</v>
      </c>
      <c r="F28">
        <v>-117.52096</v>
      </c>
      <c r="G28">
        <v>35.663159999999998</v>
      </c>
      <c r="H28">
        <v>2.0990000000000002</v>
      </c>
      <c r="I28">
        <v>1</v>
      </c>
    </row>
    <row r="29" spans="1:9" x14ac:dyDescent="0.2">
      <c r="A29" s="6">
        <v>3</v>
      </c>
      <c r="B29" s="6">
        <v>38444215</v>
      </c>
      <c r="C29" s="1">
        <v>43650</v>
      </c>
      <c r="D29" s="2">
        <v>0.84363425925925928</v>
      </c>
      <c r="E29">
        <v>3.99</v>
      </c>
      <c r="F29">
        <v>-117.50994</v>
      </c>
      <c r="G29">
        <v>35.702010000000001</v>
      </c>
      <c r="H29">
        <v>4.8440000000000003</v>
      </c>
      <c r="I29">
        <v>1</v>
      </c>
    </row>
    <row r="30" spans="1:9" x14ac:dyDescent="0.2">
      <c r="A30" s="6">
        <v>4</v>
      </c>
      <c r="B30" s="6">
        <v>38445015</v>
      </c>
      <c r="C30" s="1">
        <v>43650</v>
      </c>
      <c r="D30" s="2">
        <v>0.9184606481481481</v>
      </c>
      <c r="E30">
        <v>3.44</v>
      </c>
      <c r="F30">
        <v>-117.50861999999999</v>
      </c>
      <c r="G30">
        <v>35.68018</v>
      </c>
      <c r="H30">
        <v>3.7970000000000002</v>
      </c>
      <c r="I30">
        <v>1</v>
      </c>
    </row>
    <row r="31" spans="1:9" x14ac:dyDescent="0.2">
      <c r="A31" s="6">
        <v>5</v>
      </c>
      <c r="B31" s="6">
        <v>38445975</v>
      </c>
      <c r="C31" s="1">
        <v>43651</v>
      </c>
      <c r="D31" s="2">
        <v>1.2511574074074073E-2</v>
      </c>
      <c r="E31">
        <v>4.04</v>
      </c>
      <c r="F31">
        <v>-117.61275999999999</v>
      </c>
      <c r="G31">
        <v>35.77449</v>
      </c>
      <c r="H31">
        <v>2.3010000000000002</v>
      </c>
      <c r="I31">
        <v>1</v>
      </c>
    </row>
    <row r="32" spans="1:9" x14ac:dyDescent="0.2">
      <c r="A32" s="6">
        <v>6</v>
      </c>
      <c r="B32" s="6">
        <v>38446071</v>
      </c>
      <c r="C32" s="1">
        <v>43651</v>
      </c>
      <c r="D32" s="2">
        <v>2.2291666666666668E-2</v>
      </c>
      <c r="E32">
        <v>4.0199999999999996</v>
      </c>
      <c r="F32">
        <v>-117.48171000000001</v>
      </c>
      <c r="G32">
        <v>35.705109999999998</v>
      </c>
      <c r="H32">
        <v>0.309</v>
      </c>
      <c r="I32">
        <v>1</v>
      </c>
    </row>
    <row r="33" spans="1:9" x14ac:dyDescent="0.2">
      <c r="A33" s="6">
        <v>7</v>
      </c>
      <c r="B33" s="6">
        <v>38451079</v>
      </c>
      <c r="C33" s="1">
        <v>43651</v>
      </c>
      <c r="D33" s="2">
        <v>0.52673611111111118</v>
      </c>
      <c r="E33">
        <v>4.09</v>
      </c>
      <c r="F33">
        <v>-117.56876</v>
      </c>
      <c r="G33">
        <v>35.774769999999997</v>
      </c>
      <c r="H33">
        <v>7.34</v>
      </c>
      <c r="I33">
        <v>1</v>
      </c>
    </row>
    <row r="34" spans="1:9" x14ac:dyDescent="0.2">
      <c r="A34" s="6">
        <v>8</v>
      </c>
      <c r="B34" s="6">
        <v>38452095</v>
      </c>
      <c r="C34" s="1">
        <v>43651</v>
      </c>
      <c r="D34" s="2">
        <v>0.61079861111111111</v>
      </c>
      <c r="E34">
        <v>3.94</v>
      </c>
      <c r="F34">
        <v>-117.56161</v>
      </c>
      <c r="G34">
        <v>35.741869999999999</v>
      </c>
      <c r="H34">
        <v>3.9750000000000001</v>
      </c>
      <c r="I34">
        <v>1</v>
      </c>
    </row>
    <row r="35" spans="1:9" x14ac:dyDescent="0.2">
      <c r="A35" s="6">
        <v>9</v>
      </c>
      <c r="B35" s="6">
        <v>38458071</v>
      </c>
      <c r="C35" s="1">
        <v>43652</v>
      </c>
      <c r="D35" s="2">
        <v>0.20282407407407407</v>
      </c>
      <c r="E35">
        <v>3.54</v>
      </c>
      <c r="F35">
        <v>-117.73116</v>
      </c>
      <c r="G35">
        <v>35.890790000000003</v>
      </c>
      <c r="H35">
        <v>5.8390000000000004</v>
      </c>
      <c r="I35">
        <v>1</v>
      </c>
    </row>
    <row r="36" spans="1:9" x14ac:dyDescent="0.2">
      <c r="A36" s="6">
        <v>10</v>
      </c>
      <c r="B36" s="6">
        <v>38458999</v>
      </c>
      <c r="C36" s="1">
        <v>43652</v>
      </c>
      <c r="D36" s="2">
        <v>0.27415509259259258</v>
      </c>
      <c r="E36">
        <v>4.05</v>
      </c>
      <c r="F36">
        <v>-117.72287</v>
      </c>
      <c r="G36">
        <v>35.895060000000001</v>
      </c>
      <c r="H36">
        <v>8.5449999999999999</v>
      </c>
      <c r="I36">
        <v>1</v>
      </c>
    </row>
    <row r="37" spans="1:9" x14ac:dyDescent="0.2">
      <c r="A37" s="6">
        <v>11</v>
      </c>
      <c r="B37" s="6">
        <v>38459327</v>
      </c>
      <c r="C37" s="1">
        <v>43652</v>
      </c>
      <c r="D37" s="2">
        <v>0.29493055555555553</v>
      </c>
      <c r="E37">
        <v>3.88</v>
      </c>
      <c r="F37">
        <v>-117.72693</v>
      </c>
      <c r="G37">
        <v>35.894759999999998</v>
      </c>
      <c r="H37">
        <v>6.415</v>
      </c>
      <c r="I37">
        <v>1</v>
      </c>
    </row>
    <row r="38" spans="1:9" x14ac:dyDescent="0.2">
      <c r="A38" s="6">
        <v>12</v>
      </c>
      <c r="B38" s="6">
        <v>38462063</v>
      </c>
      <c r="C38" s="1">
        <v>43652</v>
      </c>
      <c r="D38" s="2">
        <v>0.46299768518518519</v>
      </c>
      <c r="E38">
        <v>3.84</v>
      </c>
      <c r="F38">
        <v>-117.62045000000001</v>
      </c>
      <c r="G38">
        <v>35.792999999999999</v>
      </c>
      <c r="H38">
        <v>5.524</v>
      </c>
      <c r="I38">
        <v>1</v>
      </c>
    </row>
    <row r="39" spans="1:9" x14ac:dyDescent="0.2">
      <c r="A39" s="6">
        <v>13</v>
      </c>
      <c r="B39" s="6">
        <v>38462679</v>
      </c>
      <c r="C39" s="1">
        <v>43652</v>
      </c>
      <c r="D39" s="2">
        <v>0.49523148148148149</v>
      </c>
      <c r="E39">
        <v>4.12</v>
      </c>
      <c r="F39">
        <v>-117.72927</v>
      </c>
      <c r="G39">
        <v>35.893459999999997</v>
      </c>
      <c r="H39">
        <v>3.3319999999999999</v>
      </c>
      <c r="I39">
        <v>1</v>
      </c>
    </row>
    <row r="40" spans="1:9" x14ac:dyDescent="0.2">
      <c r="A40" s="6">
        <v>14</v>
      </c>
      <c r="B40" s="6">
        <v>38464799</v>
      </c>
      <c r="C40" s="1">
        <v>43652</v>
      </c>
      <c r="D40" s="2">
        <v>0.63142361111111112</v>
      </c>
      <c r="E40">
        <v>3.28</v>
      </c>
      <c r="F40">
        <v>-117.72392000000001</v>
      </c>
      <c r="G40">
        <v>35.883870000000002</v>
      </c>
      <c r="H40">
        <v>4.5449999999999999</v>
      </c>
      <c r="I40">
        <v>1</v>
      </c>
    </row>
    <row r="41" spans="1:9" x14ac:dyDescent="0.2">
      <c r="A41" s="6">
        <v>15</v>
      </c>
      <c r="B41" s="6">
        <v>38466343</v>
      </c>
      <c r="C41" s="1">
        <v>43652</v>
      </c>
      <c r="D41" s="2">
        <v>0.7371875</v>
      </c>
      <c r="E41">
        <v>3.98</v>
      </c>
      <c r="F41">
        <v>-117.71332</v>
      </c>
      <c r="G41">
        <v>35.8735</v>
      </c>
      <c r="H41">
        <v>8.0489999999999995</v>
      </c>
      <c r="I41">
        <v>1</v>
      </c>
    </row>
    <row r="42" spans="1:9" x14ac:dyDescent="0.2">
      <c r="A42" s="6">
        <v>16</v>
      </c>
      <c r="B42" s="6">
        <v>38466495</v>
      </c>
      <c r="C42" s="1">
        <v>43652</v>
      </c>
      <c r="D42" s="2">
        <v>0.74946759259259255</v>
      </c>
      <c r="E42">
        <v>3.9</v>
      </c>
      <c r="F42">
        <v>-117.72936</v>
      </c>
      <c r="G42">
        <v>35.902920000000002</v>
      </c>
      <c r="H42">
        <v>4.5999999999999996</v>
      </c>
      <c r="I42">
        <v>1</v>
      </c>
    </row>
    <row r="43" spans="1:9" x14ac:dyDescent="0.2">
      <c r="A43" s="6">
        <v>17</v>
      </c>
      <c r="B43" s="6">
        <v>38469967</v>
      </c>
      <c r="C43" s="1">
        <v>43653</v>
      </c>
      <c r="D43" s="2">
        <v>4.521990740740741E-2</v>
      </c>
      <c r="E43">
        <v>3.55</v>
      </c>
      <c r="F43">
        <v>-117.51197000000001</v>
      </c>
      <c r="G43">
        <v>35.672800000000002</v>
      </c>
      <c r="H43">
        <v>4.3099999999999996</v>
      </c>
      <c r="I43">
        <v>1</v>
      </c>
    </row>
    <row r="44" spans="1:9" x14ac:dyDescent="0.2">
      <c r="A44" s="6">
        <v>18</v>
      </c>
      <c r="B44" s="6">
        <v>38470119</v>
      </c>
      <c r="C44" s="1">
        <v>43653</v>
      </c>
      <c r="D44" s="2">
        <v>5.8275462962962966E-2</v>
      </c>
      <c r="E44">
        <v>3.29</v>
      </c>
      <c r="F44">
        <v>-117.7313</v>
      </c>
      <c r="G44">
        <v>35.913939999999997</v>
      </c>
      <c r="H44">
        <v>2.7730000000000001</v>
      </c>
      <c r="I44">
        <v>1</v>
      </c>
    </row>
    <row r="45" spans="1:9" x14ac:dyDescent="0.2">
      <c r="A45" s="6">
        <v>19</v>
      </c>
      <c r="B45" s="6">
        <v>38470999</v>
      </c>
      <c r="C45" s="1">
        <v>43653</v>
      </c>
      <c r="D45" s="2">
        <v>0.13416666666666668</v>
      </c>
      <c r="E45">
        <v>3.62</v>
      </c>
      <c r="F45">
        <v>-117.59314999999999</v>
      </c>
      <c r="G45">
        <v>35.752400000000002</v>
      </c>
      <c r="H45">
        <v>11.106999999999999</v>
      </c>
      <c r="I45">
        <v>1</v>
      </c>
    </row>
    <row r="46" spans="1:9" x14ac:dyDescent="0.2">
      <c r="A46" s="6">
        <v>20</v>
      </c>
      <c r="B46" s="6">
        <v>38471103</v>
      </c>
      <c r="C46" s="1">
        <v>43653</v>
      </c>
      <c r="D46" s="2">
        <v>0.14127314814814815</v>
      </c>
      <c r="E46">
        <v>3.3</v>
      </c>
      <c r="F46">
        <v>-117.71823000000001</v>
      </c>
      <c r="G46">
        <v>35.873260000000002</v>
      </c>
      <c r="H46">
        <v>7.7779999999999996</v>
      </c>
      <c r="I46">
        <v>1</v>
      </c>
    </row>
    <row r="47" spans="1:9" x14ac:dyDescent="0.2">
      <c r="A47" s="6">
        <v>21</v>
      </c>
      <c r="B47" s="6">
        <v>38471847</v>
      </c>
      <c r="C47" s="1">
        <v>43653</v>
      </c>
      <c r="D47" s="2">
        <v>0.20019675925925925</v>
      </c>
      <c r="E47">
        <v>2.89</v>
      </c>
      <c r="F47">
        <v>-117.60742</v>
      </c>
      <c r="G47">
        <v>35.782739999999997</v>
      </c>
      <c r="H47">
        <v>5.5359999999999996</v>
      </c>
      <c r="I47">
        <v>1</v>
      </c>
    </row>
    <row r="48" spans="1:9" x14ac:dyDescent="0.2">
      <c r="A48" s="6">
        <v>22</v>
      </c>
      <c r="B48" s="6">
        <v>38472279</v>
      </c>
      <c r="C48" s="1">
        <v>43653</v>
      </c>
      <c r="D48" s="2">
        <v>0.23489583333333333</v>
      </c>
      <c r="E48">
        <v>4.5199999999999996</v>
      </c>
      <c r="F48">
        <v>-117.57547</v>
      </c>
      <c r="G48">
        <v>35.768700000000003</v>
      </c>
      <c r="H48">
        <v>10.53</v>
      </c>
      <c r="I48">
        <v>1</v>
      </c>
    </row>
    <row r="49" spans="1:9" x14ac:dyDescent="0.2">
      <c r="A49" s="6">
        <v>23</v>
      </c>
      <c r="B49" s="6">
        <v>38472295</v>
      </c>
      <c r="C49" s="1">
        <v>43653</v>
      </c>
      <c r="D49" s="2">
        <v>0.23781249999999998</v>
      </c>
      <c r="E49">
        <v>2.5499999999999998</v>
      </c>
      <c r="F49">
        <v>-117.70699999999999</v>
      </c>
      <c r="G49">
        <v>35.869399999999999</v>
      </c>
      <c r="H49">
        <v>9.7210000000000001</v>
      </c>
      <c r="I49">
        <v>1</v>
      </c>
    </row>
    <row r="50" spans="1:9" x14ac:dyDescent="0.2">
      <c r="A50" s="6">
        <v>24</v>
      </c>
      <c r="B50" s="6">
        <v>38472799</v>
      </c>
      <c r="C50" s="1">
        <v>43653</v>
      </c>
      <c r="D50" s="2">
        <v>0.28106481481481482</v>
      </c>
      <c r="E50">
        <v>2.8</v>
      </c>
      <c r="F50">
        <v>-117.73076</v>
      </c>
      <c r="G50">
        <v>35.914279999999998</v>
      </c>
      <c r="H50">
        <v>2.7210000000000001</v>
      </c>
      <c r="I50">
        <v>1</v>
      </c>
    </row>
    <row r="51" spans="1:9" x14ac:dyDescent="0.2">
      <c r="A51" s="6">
        <v>25</v>
      </c>
      <c r="B51" s="6">
        <v>38474119</v>
      </c>
      <c r="C51" s="1">
        <v>43653</v>
      </c>
      <c r="D51" s="2">
        <v>0.38153935185185189</v>
      </c>
      <c r="E51">
        <v>3.06</v>
      </c>
      <c r="F51">
        <v>-117.51871</v>
      </c>
      <c r="G51">
        <v>35.672629999999998</v>
      </c>
      <c r="H51">
        <v>8.7089999999999996</v>
      </c>
      <c r="I51">
        <v>1</v>
      </c>
    </row>
    <row r="52" spans="1:9" x14ac:dyDescent="0.2">
      <c r="A52" s="6">
        <v>26</v>
      </c>
      <c r="B52" s="6">
        <v>38474959</v>
      </c>
      <c r="C52" s="1">
        <v>43653</v>
      </c>
      <c r="D52" s="2">
        <v>0.43951388888888893</v>
      </c>
      <c r="E52">
        <v>3.39</v>
      </c>
      <c r="F52">
        <v>-117.62112</v>
      </c>
      <c r="G52">
        <v>35.795729999999999</v>
      </c>
      <c r="H52">
        <v>6.2359999999999998</v>
      </c>
      <c r="I52">
        <v>1</v>
      </c>
    </row>
    <row r="53" spans="1:9" x14ac:dyDescent="0.2">
      <c r="A53" s="6">
        <v>27</v>
      </c>
      <c r="B53" s="6">
        <v>38475007</v>
      </c>
      <c r="C53" s="1">
        <v>43653</v>
      </c>
      <c r="D53" s="2">
        <v>0.44288194444444445</v>
      </c>
      <c r="E53">
        <v>3.15</v>
      </c>
      <c r="F53">
        <v>-117.59139</v>
      </c>
      <c r="G53">
        <v>35.758490000000002</v>
      </c>
      <c r="H53">
        <v>2.9049999999999998</v>
      </c>
      <c r="I53">
        <v>1</v>
      </c>
    </row>
    <row r="54" spans="1:9" x14ac:dyDescent="0.2">
      <c r="A54" s="6">
        <v>28</v>
      </c>
      <c r="B54" s="6">
        <v>38475463</v>
      </c>
      <c r="C54" s="1">
        <v>43653</v>
      </c>
      <c r="D54" s="2">
        <v>0.4788310185185185</v>
      </c>
      <c r="E54">
        <v>2.64</v>
      </c>
      <c r="F54">
        <v>-117.72984</v>
      </c>
      <c r="G54">
        <v>35.915349999999997</v>
      </c>
      <c r="H54">
        <v>2.839</v>
      </c>
      <c r="I54">
        <v>1</v>
      </c>
    </row>
    <row r="55" spans="1:9" x14ac:dyDescent="0.2">
      <c r="A55" s="6">
        <v>29</v>
      </c>
      <c r="B55" s="6">
        <v>38478143</v>
      </c>
      <c r="C55" s="1">
        <v>43653</v>
      </c>
      <c r="D55" s="2">
        <v>0.7389930555555555</v>
      </c>
      <c r="E55">
        <v>2.86</v>
      </c>
      <c r="F55">
        <v>-117.46704</v>
      </c>
      <c r="G55">
        <v>35.644359999999999</v>
      </c>
      <c r="H55">
        <v>4.9169999999999998</v>
      </c>
      <c r="I55">
        <v>1</v>
      </c>
    </row>
    <row r="56" spans="1:9" x14ac:dyDescent="0.2">
      <c r="A56" s="6">
        <v>30</v>
      </c>
      <c r="B56" s="6">
        <v>38478423</v>
      </c>
      <c r="C56" s="1">
        <v>43653</v>
      </c>
      <c r="D56" s="2">
        <v>0.7634143518518518</v>
      </c>
      <c r="E56">
        <v>3.28</v>
      </c>
      <c r="F56">
        <v>-117.73146</v>
      </c>
      <c r="G56">
        <v>35.890569999999997</v>
      </c>
      <c r="H56">
        <v>5.8609999999999998</v>
      </c>
      <c r="I56">
        <v>1</v>
      </c>
    </row>
    <row r="57" spans="1:9" x14ac:dyDescent="0.2">
      <c r="A57" s="6">
        <v>31</v>
      </c>
      <c r="B57" s="6">
        <v>38479903</v>
      </c>
      <c r="C57" s="1">
        <v>43653</v>
      </c>
      <c r="D57" s="2">
        <v>0.87697916666666664</v>
      </c>
      <c r="E57">
        <v>3.45</v>
      </c>
      <c r="F57">
        <v>-117.60037</v>
      </c>
      <c r="G57">
        <v>35.777529999999999</v>
      </c>
      <c r="H57">
        <v>9.0589999999999993</v>
      </c>
      <c r="I57">
        <v>1</v>
      </c>
    </row>
    <row r="58" spans="1:9" x14ac:dyDescent="0.2">
      <c r="A58" s="6">
        <v>32</v>
      </c>
      <c r="B58" s="6">
        <v>38480367</v>
      </c>
      <c r="C58" s="1">
        <v>43653</v>
      </c>
      <c r="D58" s="2">
        <v>0.9293865740740741</v>
      </c>
      <c r="E58">
        <v>2.0699999999999998</v>
      </c>
      <c r="F58">
        <v>-117.61461</v>
      </c>
      <c r="G58">
        <v>35.782960000000003</v>
      </c>
      <c r="H58">
        <v>3.6160000000000001</v>
      </c>
      <c r="I58">
        <v>1</v>
      </c>
    </row>
    <row r="59" spans="1:9" x14ac:dyDescent="0.2">
      <c r="A59" s="6">
        <v>33</v>
      </c>
      <c r="B59" s="6">
        <v>38481863</v>
      </c>
      <c r="C59" s="1">
        <v>43654</v>
      </c>
      <c r="D59" s="2">
        <v>8.1481481481481488E-2</v>
      </c>
      <c r="E59">
        <v>2.65</v>
      </c>
      <c r="F59">
        <v>-117.73312</v>
      </c>
      <c r="G59">
        <v>35.891919999999999</v>
      </c>
      <c r="H59">
        <v>3.234</v>
      </c>
      <c r="I59">
        <v>1</v>
      </c>
    </row>
    <row r="60" spans="1:9" x14ac:dyDescent="0.2">
      <c r="A60" s="6">
        <v>34</v>
      </c>
      <c r="B60" s="6">
        <v>38483215</v>
      </c>
      <c r="C60" s="1">
        <v>43654</v>
      </c>
      <c r="D60" s="2">
        <v>0.20983796296296298</v>
      </c>
      <c r="E60">
        <v>3.13</v>
      </c>
      <c r="F60">
        <v>-117.71979</v>
      </c>
      <c r="G60">
        <v>35.875790000000002</v>
      </c>
      <c r="H60">
        <v>7.7510000000000003</v>
      </c>
      <c r="I60">
        <v>1</v>
      </c>
    </row>
    <row r="61" spans="1:9" x14ac:dyDescent="0.2">
      <c r="A61" s="6">
        <v>35</v>
      </c>
      <c r="B61" s="6">
        <v>38483263</v>
      </c>
      <c r="C61" s="1">
        <v>43654</v>
      </c>
      <c r="D61" s="2">
        <v>0.21383101851851852</v>
      </c>
      <c r="E61">
        <v>2.0099999999999998</v>
      </c>
      <c r="F61">
        <v>-117.61377</v>
      </c>
      <c r="G61">
        <v>35.784219999999998</v>
      </c>
      <c r="H61">
        <v>3.6589999999999998</v>
      </c>
      <c r="I61">
        <v>1</v>
      </c>
    </row>
    <row r="62" spans="1:9" x14ac:dyDescent="0.2">
      <c r="A62" s="6">
        <v>36</v>
      </c>
      <c r="B62" s="6">
        <v>38483591</v>
      </c>
      <c r="C62" s="1">
        <v>43654</v>
      </c>
      <c r="D62" s="2">
        <v>0.24589120370370368</v>
      </c>
      <c r="E62">
        <v>3.48</v>
      </c>
      <c r="F62">
        <v>-117.7094</v>
      </c>
      <c r="G62">
        <v>35.87715</v>
      </c>
      <c r="H62">
        <v>8.8759999999999994</v>
      </c>
      <c r="I62">
        <v>1</v>
      </c>
    </row>
    <row r="63" spans="1:9" x14ac:dyDescent="0.2">
      <c r="A63" s="6">
        <v>37</v>
      </c>
      <c r="B63" s="6">
        <v>38485391</v>
      </c>
      <c r="C63" s="1">
        <v>43654</v>
      </c>
      <c r="D63" s="2">
        <v>0.41471064814814818</v>
      </c>
      <c r="E63">
        <v>3.5</v>
      </c>
      <c r="F63">
        <v>-117.46151999999999</v>
      </c>
      <c r="G63">
        <v>35.655670000000001</v>
      </c>
      <c r="H63">
        <v>9.7899999999999991</v>
      </c>
      <c r="I63">
        <v>1</v>
      </c>
    </row>
    <row r="64" spans="1:9" x14ac:dyDescent="0.2">
      <c r="A64" s="6">
        <v>38</v>
      </c>
      <c r="B64" s="6">
        <v>38488519</v>
      </c>
      <c r="C64" s="1">
        <v>43654</v>
      </c>
      <c r="D64" s="2">
        <v>0.64984953703703707</v>
      </c>
      <c r="E64">
        <v>2.6</v>
      </c>
      <c r="F64">
        <v>-117.73044</v>
      </c>
      <c r="G64">
        <v>35.913080000000001</v>
      </c>
      <c r="H64">
        <v>2.484</v>
      </c>
      <c r="I64">
        <v>1</v>
      </c>
    </row>
    <row r="65" spans="1:9" x14ac:dyDescent="0.2">
      <c r="A65" s="6">
        <v>39</v>
      </c>
      <c r="B65" s="6">
        <v>38489543</v>
      </c>
      <c r="C65" s="1">
        <v>43654</v>
      </c>
      <c r="D65" s="2">
        <v>0.72920138888888886</v>
      </c>
      <c r="E65">
        <v>2.54</v>
      </c>
      <c r="F65">
        <v>-117.73407</v>
      </c>
      <c r="G65">
        <v>35.898020000000002</v>
      </c>
      <c r="H65">
        <v>2.839</v>
      </c>
      <c r="I65">
        <v>1</v>
      </c>
    </row>
    <row r="66" spans="1:9" x14ac:dyDescent="0.2">
      <c r="A66" s="6">
        <v>40</v>
      </c>
      <c r="B66" s="6">
        <v>38496551</v>
      </c>
      <c r="C66" s="1">
        <v>43655</v>
      </c>
      <c r="D66" s="2">
        <v>0.22065972222222222</v>
      </c>
      <c r="E66">
        <v>2.57</v>
      </c>
      <c r="F66">
        <v>-117.60156000000001</v>
      </c>
      <c r="G66">
        <v>35.774639999999998</v>
      </c>
      <c r="H66">
        <v>10.117000000000001</v>
      </c>
      <c r="I66">
        <v>1</v>
      </c>
    </row>
    <row r="67" spans="1:9" x14ac:dyDescent="0.2">
      <c r="A67" s="6">
        <v>41</v>
      </c>
      <c r="B67" s="6">
        <v>38496647</v>
      </c>
      <c r="C67" s="1">
        <v>43655</v>
      </c>
      <c r="D67" s="2">
        <v>0.2258449074074074</v>
      </c>
      <c r="E67">
        <v>2.69</v>
      </c>
      <c r="F67">
        <v>-117.72865</v>
      </c>
      <c r="G67">
        <v>35.901269999999997</v>
      </c>
      <c r="H67">
        <v>4.5640000000000001</v>
      </c>
      <c r="I67">
        <v>1</v>
      </c>
    </row>
    <row r="68" spans="1:9" x14ac:dyDescent="0.2">
      <c r="A68" s="6">
        <v>42</v>
      </c>
      <c r="B68" s="6">
        <v>38498615</v>
      </c>
      <c r="C68" s="1">
        <v>43655</v>
      </c>
      <c r="D68" s="2">
        <v>0.3454976851851852</v>
      </c>
      <c r="E68">
        <v>3.58</v>
      </c>
      <c r="F68">
        <v>-117.61295</v>
      </c>
      <c r="G68">
        <v>35.783169999999998</v>
      </c>
      <c r="H68">
        <v>9.9090000000000007</v>
      </c>
      <c r="I68">
        <v>1</v>
      </c>
    </row>
    <row r="69" spans="1:9" x14ac:dyDescent="0.2">
      <c r="A69" s="6">
        <v>43</v>
      </c>
      <c r="B69" s="6">
        <v>38510015</v>
      </c>
      <c r="C69" s="1">
        <v>43656</v>
      </c>
      <c r="D69" s="2">
        <v>5.3263888888888888E-2</v>
      </c>
      <c r="E69">
        <v>2.5299999999999998</v>
      </c>
      <c r="F69">
        <v>-117.45175999999999</v>
      </c>
      <c r="G69">
        <v>35.632680000000001</v>
      </c>
      <c r="H69">
        <v>2.02</v>
      </c>
      <c r="I69">
        <v>1</v>
      </c>
    </row>
    <row r="70" spans="1:9" x14ac:dyDescent="0.2">
      <c r="A70" s="6">
        <v>44</v>
      </c>
      <c r="B70" s="6">
        <v>38516455</v>
      </c>
      <c r="C70" s="1">
        <v>43656</v>
      </c>
      <c r="D70" s="2">
        <v>0.45572916666666669</v>
      </c>
      <c r="E70">
        <v>2.16</v>
      </c>
      <c r="F70">
        <v>-117.57897</v>
      </c>
      <c r="G70">
        <v>35.776539999999997</v>
      </c>
      <c r="H70">
        <v>10.917999999999999</v>
      </c>
      <c r="I70">
        <v>1</v>
      </c>
    </row>
    <row r="71" spans="1:9" x14ac:dyDescent="0.2">
      <c r="A71" s="6">
        <v>45</v>
      </c>
      <c r="B71" s="6">
        <v>38522647</v>
      </c>
      <c r="C71" s="1">
        <v>43656</v>
      </c>
      <c r="D71" s="2">
        <v>0.84018518518518526</v>
      </c>
      <c r="E71">
        <v>4.17</v>
      </c>
      <c r="F71">
        <v>-117.52128999999999</v>
      </c>
      <c r="G71">
        <v>35.667360000000002</v>
      </c>
      <c r="H71">
        <v>8.76</v>
      </c>
      <c r="I71">
        <v>1</v>
      </c>
    </row>
    <row r="72" spans="1:9" x14ac:dyDescent="0.2">
      <c r="A72" s="6">
        <v>46</v>
      </c>
      <c r="B72" s="6">
        <v>38538991</v>
      </c>
      <c r="C72" s="1">
        <v>43657</v>
      </c>
      <c r="D72" s="2">
        <v>0.98979166666666663</v>
      </c>
      <c r="E72">
        <v>4.13</v>
      </c>
      <c r="F72">
        <v>-117.70417999999999</v>
      </c>
      <c r="G72">
        <v>35.947099999999999</v>
      </c>
      <c r="H72">
        <v>2.7679999999999998</v>
      </c>
      <c r="I72">
        <v>1</v>
      </c>
    </row>
    <row r="73" spans="1:9" x14ac:dyDescent="0.2">
      <c r="A73" s="6">
        <v>47</v>
      </c>
      <c r="B73" s="6">
        <v>38562719</v>
      </c>
      <c r="C73" s="1">
        <v>43660</v>
      </c>
      <c r="D73" s="2">
        <v>0.10297453703703703</v>
      </c>
      <c r="E73">
        <v>2.68</v>
      </c>
      <c r="F73">
        <v>-117.61611000000001</v>
      </c>
      <c r="G73">
        <v>35.792639999999999</v>
      </c>
      <c r="H73">
        <v>5.5119999999999996</v>
      </c>
      <c r="I73">
        <v>1</v>
      </c>
    </row>
    <row r="74" spans="1:9" x14ac:dyDescent="0.2">
      <c r="A74" s="6">
        <v>48</v>
      </c>
      <c r="B74" s="6">
        <v>38564031</v>
      </c>
      <c r="C74" s="1">
        <v>43660</v>
      </c>
      <c r="D74" s="2">
        <v>0.25461805555555556</v>
      </c>
      <c r="E74">
        <v>3.3</v>
      </c>
      <c r="F74">
        <v>-117.72387999999999</v>
      </c>
      <c r="G74">
        <v>35.889719999999997</v>
      </c>
      <c r="H74">
        <v>4.3099999999999996</v>
      </c>
      <c r="I74">
        <v>1</v>
      </c>
    </row>
    <row r="75" spans="1:9" x14ac:dyDescent="0.2">
      <c r="A75" s="6">
        <v>49</v>
      </c>
      <c r="B75" s="6">
        <v>38565567</v>
      </c>
      <c r="C75" s="1">
        <v>43660</v>
      </c>
      <c r="D75" s="2">
        <v>0.49040509259259263</v>
      </c>
      <c r="E75">
        <v>2.78</v>
      </c>
      <c r="F75">
        <v>-117.61972</v>
      </c>
      <c r="G75">
        <v>35.785119999999999</v>
      </c>
      <c r="H75">
        <v>6.14</v>
      </c>
      <c r="I75">
        <v>1</v>
      </c>
    </row>
    <row r="76" spans="1:9" x14ac:dyDescent="0.2">
      <c r="A76" s="6">
        <v>50</v>
      </c>
      <c r="B76" s="6">
        <v>38570351</v>
      </c>
      <c r="C76" s="1">
        <v>43661</v>
      </c>
      <c r="D76" s="2">
        <v>0.13381944444444444</v>
      </c>
      <c r="E76">
        <v>2.5</v>
      </c>
      <c r="F76">
        <v>-117.43357</v>
      </c>
      <c r="G76">
        <v>35.631700000000002</v>
      </c>
      <c r="H76">
        <v>3.766</v>
      </c>
      <c r="I76">
        <v>1</v>
      </c>
    </row>
    <row r="77" spans="1:9" x14ac:dyDescent="0.2">
      <c r="A77" s="6">
        <v>51</v>
      </c>
      <c r="B77" s="6">
        <v>38577831</v>
      </c>
      <c r="C77" s="1">
        <v>43662</v>
      </c>
      <c r="D77" s="2">
        <v>0.1160300925925926</v>
      </c>
      <c r="E77">
        <v>3.8</v>
      </c>
      <c r="F77">
        <v>-117.42888000000001</v>
      </c>
      <c r="G77">
        <v>35.637149999999998</v>
      </c>
      <c r="H77">
        <v>4.2880000000000003</v>
      </c>
      <c r="I77">
        <v>1</v>
      </c>
    </row>
    <row r="78" spans="1:9" x14ac:dyDescent="0.2">
      <c r="A78" s="6">
        <v>52</v>
      </c>
      <c r="B78" s="6">
        <v>38580903</v>
      </c>
      <c r="C78" s="1">
        <v>43662</v>
      </c>
      <c r="D78" s="2">
        <v>0.55297453703703703</v>
      </c>
      <c r="E78">
        <v>2.61</v>
      </c>
      <c r="F78">
        <v>-117.43058000000001</v>
      </c>
      <c r="G78">
        <v>35.635930000000002</v>
      </c>
      <c r="H78">
        <v>3.879</v>
      </c>
      <c r="I78">
        <v>1</v>
      </c>
    </row>
    <row r="79" spans="1:9" x14ac:dyDescent="0.2">
      <c r="A79" s="6">
        <v>53</v>
      </c>
      <c r="B79" s="6">
        <v>38583991</v>
      </c>
      <c r="C79" s="1">
        <v>43662</v>
      </c>
      <c r="D79" s="2">
        <v>0.94355324074074076</v>
      </c>
      <c r="E79">
        <v>2.66</v>
      </c>
      <c r="F79">
        <v>-117.58615</v>
      </c>
      <c r="G79">
        <v>35.776710000000001</v>
      </c>
      <c r="H79">
        <v>2.6320000000000001</v>
      </c>
      <c r="I79">
        <v>1</v>
      </c>
    </row>
    <row r="80" spans="1:9" x14ac:dyDescent="0.2">
      <c r="A80" s="6">
        <v>54</v>
      </c>
      <c r="B80" s="6">
        <v>38587239</v>
      </c>
      <c r="C80" s="1">
        <v>43663</v>
      </c>
      <c r="D80" s="2">
        <v>0.40701388888888884</v>
      </c>
      <c r="E80">
        <v>2.57</v>
      </c>
      <c r="F80">
        <v>-117.45381</v>
      </c>
      <c r="G80">
        <v>35.648099999999999</v>
      </c>
      <c r="H80">
        <v>2.1989999999999998</v>
      </c>
      <c r="I80">
        <v>1</v>
      </c>
    </row>
    <row r="81" spans="1:9" x14ac:dyDescent="0.2">
      <c r="A81" s="6">
        <v>55</v>
      </c>
      <c r="B81" s="6">
        <v>38589287</v>
      </c>
      <c r="C81" s="1">
        <v>43663</v>
      </c>
      <c r="D81" s="2">
        <v>0.63010416666666669</v>
      </c>
      <c r="E81">
        <v>3</v>
      </c>
      <c r="F81">
        <v>-117.71872999999999</v>
      </c>
      <c r="G81">
        <v>35.897100000000002</v>
      </c>
      <c r="H81">
        <v>8.0619999999999994</v>
      </c>
      <c r="I81">
        <v>1</v>
      </c>
    </row>
  </sheetData>
  <sortState xmlns:xlrd2="http://schemas.microsoft.com/office/spreadsheetml/2017/richdata2" ref="B27:I81">
    <sortCondition ref="B27:B81"/>
  </sortState>
  <hyperlinks>
    <hyperlink ref="A12" r:id="rId1" xr:uid="{5DAD8506-C5FF-5B46-9994-FB343E76E45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BB71-0A72-F240-B608-1E958BED87CB}">
  <dimension ref="A1:M58"/>
  <sheetViews>
    <sheetView workbookViewId="0">
      <selection activeCell="A2" sqref="A2:XFD2"/>
    </sheetView>
  </sheetViews>
  <sheetFormatPr baseColWidth="10" defaultRowHeight="16" x14ac:dyDescent="0.2"/>
  <sheetData>
    <row r="1" spans="1:13" x14ac:dyDescent="0.2">
      <c r="A1" t="s">
        <v>1213</v>
      </c>
    </row>
    <row r="3" spans="1:13" ht="17" x14ac:dyDescent="0.25">
      <c r="A3" s="3" t="s">
        <v>702</v>
      </c>
      <c r="B3" t="s">
        <v>703</v>
      </c>
      <c r="C3" t="s">
        <v>704</v>
      </c>
      <c r="D3" t="s">
        <v>705</v>
      </c>
      <c r="E3" t="s">
        <v>706</v>
      </c>
      <c r="F3" t="s">
        <v>707</v>
      </c>
      <c r="G3" t="s">
        <v>708</v>
      </c>
      <c r="H3" t="s">
        <v>709</v>
      </c>
      <c r="I3" t="s">
        <v>710</v>
      </c>
      <c r="J3" t="s">
        <v>711</v>
      </c>
      <c r="K3" t="s">
        <v>712</v>
      </c>
      <c r="L3" t="s">
        <v>713</v>
      </c>
      <c r="M3" t="s">
        <v>714</v>
      </c>
    </row>
    <row r="4" spans="1:13" ht="17" x14ac:dyDescent="0.25">
      <c r="A4" s="3">
        <v>38443535</v>
      </c>
      <c r="B4" t="s">
        <v>828</v>
      </c>
      <c r="C4">
        <v>35.744999999999997</v>
      </c>
      <c r="D4">
        <v>-117.5521667</v>
      </c>
      <c r="E4">
        <v>6.64</v>
      </c>
      <c r="F4" t="s">
        <v>716</v>
      </c>
      <c r="G4" t="s">
        <v>717</v>
      </c>
      <c r="H4" t="s">
        <v>718</v>
      </c>
      <c r="I4" t="s">
        <v>719</v>
      </c>
      <c r="J4" t="s">
        <v>730</v>
      </c>
      <c r="K4">
        <v>4.66</v>
      </c>
      <c r="L4" t="s">
        <v>721</v>
      </c>
      <c r="M4" t="s">
        <v>829</v>
      </c>
    </row>
    <row r="5" spans="1:13" ht="17" x14ac:dyDescent="0.25">
      <c r="A5" s="3">
        <v>38444103</v>
      </c>
      <c r="B5" t="s">
        <v>826</v>
      </c>
      <c r="C5">
        <v>35.662329999999997</v>
      </c>
      <c r="D5">
        <v>-117.524</v>
      </c>
      <c r="E5">
        <v>1.49</v>
      </c>
      <c r="F5" t="s">
        <v>716</v>
      </c>
      <c r="G5" t="s">
        <v>717</v>
      </c>
      <c r="H5" t="s">
        <v>718</v>
      </c>
      <c r="I5" t="s">
        <v>719</v>
      </c>
      <c r="J5" t="s">
        <v>730</v>
      </c>
      <c r="K5">
        <v>4.16</v>
      </c>
      <c r="L5" t="s">
        <v>721</v>
      </c>
      <c r="M5" t="s">
        <v>827</v>
      </c>
    </row>
    <row r="6" spans="1:13" ht="17" x14ac:dyDescent="0.25">
      <c r="A6" s="3">
        <v>38444215</v>
      </c>
      <c r="B6" t="s">
        <v>824</v>
      </c>
      <c r="C6">
        <v>35.699170000000002</v>
      </c>
      <c r="D6">
        <v>-117.5125</v>
      </c>
      <c r="E6">
        <v>5.75</v>
      </c>
      <c r="F6" t="s">
        <v>716</v>
      </c>
      <c r="G6" t="s">
        <v>717</v>
      </c>
      <c r="H6" t="s">
        <v>718</v>
      </c>
      <c r="I6" t="s">
        <v>719</v>
      </c>
      <c r="J6" t="s">
        <v>811</v>
      </c>
      <c r="K6">
        <v>3.99</v>
      </c>
      <c r="L6" t="s">
        <v>721</v>
      </c>
      <c r="M6" t="s">
        <v>825</v>
      </c>
    </row>
    <row r="7" spans="1:13" ht="17" x14ac:dyDescent="0.25">
      <c r="A7" s="3">
        <v>38445015</v>
      </c>
      <c r="B7" t="s">
        <v>822</v>
      </c>
      <c r="C7">
        <v>35.676830000000002</v>
      </c>
      <c r="D7">
        <v>-117.5128333</v>
      </c>
      <c r="E7">
        <v>2.88</v>
      </c>
      <c r="F7" t="s">
        <v>716</v>
      </c>
      <c r="G7" t="s">
        <v>717</v>
      </c>
      <c r="H7" t="s">
        <v>718</v>
      </c>
      <c r="I7" t="s">
        <v>719</v>
      </c>
      <c r="J7" t="s">
        <v>720</v>
      </c>
      <c r="K7">
        <v>3.44</v>
      </c>
      <c r="L7" t="s">
        <v>721</v>
      </c>
      <c r="M7" t="s">
        <v>823</v>
      </c>
    </row>
    <row r="8" spans="1:13" ht="17" x14ac:dyDescent="0.25">
      <c r="A8" s="3">
        <v>38445975</v>
      </c>
      <c r="B8" t="s">
        <v>820</v>
      </c>
      <c r="C8">
        <v>35.771830000000001</v>
      </c>
      <c r="D8">
        <v>-117.6178333</v>
      </c>
      <c r="E8">
        <v>2.59</v>
      </c>
      <c r="F8" t="s">
        <v>716</v>
      </c>
      <c r="G8" t="s">
        <v>717</v>
      </c>
      <c r="H8" t="s">
        <v>718</v>
      </c>
      <c r="I8" t="s">
        <v>719</v>
      </c>
      <c r="J8" t="s">
        <v>730</v>
      </c>
      <c r="K8">
        <v>4.04</v>
      </c>
      <c r="L8" t="s">
        <v>721</v>
      </c>
      <c r="M8" t="s">
        <v>821</v>
      </c>
    </row>
    <row r="9" spans="1:13" ht="17" x14ac:dyDescent="0.25">
      <c r="A9" s="3">
        <v>38446071</v>
      </c>
      <c r="B9" t="s">
        <v>818</v>
      </c>
      <c r="C9">
        <v>35.703330000000001</v>
      </c>
      <c r="D9">
        <v>-117.4828333</v>
      </c>
      <c r="E9">
        <v>1</v>
      </c>
      <c r="F9" t="s">
        <v>716</v>
      </c>
      <c r="G9" t="s">
        <v>717</v>
      </c>
      <c r="H9" t="s">
        <v>718</v>
      </c>
      <c r="I9" t="s">
        <v>719</v>
      </c>
      <c r="J9" t="s">
        <v>730</v>
      </c>
      <c r="K9">
        <v>4.0199999999999996</v>
      </c>
      <c r="L9" t="s">
        <v>721</v>
      </c>
      <c r="M9" t="s">
        <v>819</v>
      </c>
    </row>
    <row r="10" spans="1:13" ht="17" x14ac:dyDescent="0.25">
      <c r="A10" s="3">
        <v>38451079</v>
      </c>
      <c r="B10" t="s">
        <v>816</v>
      </c>
      <c r="C10">
        <v>35.77167</v>
      </c>
      <c r="D10">
        <v>-117.5706667</v>
      </c>
      <c r="E10">
        <v>6.82</v>
      </c>
      <c r="F10" t="s">
        <v>716</v>
      </c>
      <c r="G10" t="s">
        <v>717</v>
      </c>
      <c r="H10" t="s">
        <v>718</v>
      </c>
      <c r="I10" t="s">
        <v>719</v>
      </c>
      <c r="J10" t="s">
        <v>730</v>
      </c>
      <c r="K10">
        <v>4.09</v>
      </c>
      <c r="L10" t="s">
        <v>721</v>
      </c>
      <c r="M10" t="s">
        <v>817</v>
      </c>
    </row>
    <row r="11" spans="1:13" ht="17" x14ac:dyDescent="0.25">
      <c r="A11" s="3">
        <v>38452095</v>
      </c>
      <c r="B11" t="s">
        <v>814</v>
      </c>
      <c r="C11">
        <v>35.742170000000002</v>
      </c>
      <c r="D11">
        <v>-117.5666667</v>
      </c>
      <c r="E11">
        <v>2.89</v>
      </c>
      <c r="F11" t="s">
        <v>716</v>
      </c>
      <c r="G11" t="s">
        <v>717</v>
      </c>
      <c r="H11" t="s">
        <v>718</v>
      </c>
      <c r="I11" t="s">
        <v>719</v>
      </c>
      <c r="J11" t="s">
        <v>730</v>
      </c>
      <c r="K11">
        <v>3.94</v>
      </c>
      <c r="L11" t="s">
        <v>721</v>
      </c>
      <c r="M11" t="s">
        <v>815</v>
      </c>
    </row>
    <row r="12" spans="1:13" ht="17" x14ac:dyDescent="0.25">
      <c r="A12" s="3">
        <v>38458071</v>
      </c>
      <c r="B12" t="s">
        <v>813</v>
      </c>
      <c r="C12">
        <v>35.889499999999998</v>
      </c>
      <c r="D12">
        <v>-117.73233329999999</v>
      </c>
      <c r="E12">
        <v>5.37</v>
      </c>
      <c r="F12" t="s">
        <v>716</v>
      </c>
      <c r="G12" t="s">
        <v>717</v>
      </c>
      <c r="H12" t="s">
        <v>718</v>
      </c>
      <c r="I12" t="s">
        <v>719</v>
      </c>
      <c r="J12" t="s">
        <v>730</v>
      </c>
      <c r="K12">
        <v>4.55</v>
      </c>
      <c r="L12" t="s">
        <v>721</v>
      </c>
      <c r="M12" t="s">
        <v>809</v>
      </c>
    </row>
    <row r="13" spans="1:13" ht="17" x14ac:dyDescent="0.25">
      <c r="A13" s="3">
        <v>38458999</v>
      </c>
      <c r="B13" t="s">
        <v>810</v>
      </c>
      <c r="C13">
        <v>35.892670000000003</v>
      </c>
      <c r="D13">
        <v>-117.7248333</v>
      </c>
      <c r="E13">
        <v>8.17</v>
      </c>
      <c r="F13" t="s">
        <v>716</v>
      </c>
      <c r="G13" t="s">
        <v>717</v>
      </c>
      <c r="H13" t="s">
        <v>718</v>
      </c>
      <c r="I13" t="s">
        <v>719</v>
      </c>
      <c r="J13" t="s">
        <v>811</v>
      </c>
      <c r="K13">
        <v>4.05</v>
      </c>
      <c r="L13" t="s">
        <v>721</v>
      </c>
      <c r="M13" t="s">
        <v>812</v>
      </c>
    </row>
    <row r="14" spans="1:13" ht="17" x14ac:dyDescent="0.25">
      <c r="A14" s="3">
        <v>38459327</v>
      </c>
      <c r="B14" t="s">
        <v>808</v>
      </c>
      <c r="C14">
        <v>35.89</v>
      </c>
      <c r="D14">
        <v>-117.7315</v>
      </c>
      <c r="E14">
        <v>4.8</v>
      </c>
      <c r="F14" t="s">
        <v>716</v>
      </c>
      <c r="G14" t="s">
        <v>717</v>
      </c>
      <c r="H14" t="s">
        <v>718</v>
      </c>
      <c r="I14" t="s">
        <v>719</v>
      </c>
      <c r="J14" t="s">
        <v>730</v>
      </c>
      <c r="K14">
        <v>3.97</v>
      </c>
      <c r="L14" t="s">
        <v>721</v>
      </c>
      <c r="M14" t="s">
        <v>809</v>
      </c>
    </row>
    <row r="15" spans="1:13" ht="17" x14ac:dyDescent="0.25">
      <c r="A15" s="3">
        <v>38462063</v>
      </c>
      <c r="B15" t="s">
        <v>806</v>
      </c>
      <c r="C15">
        <v>35.794829999999997</v>
      </c>
      <c r="D15">
        <v>-117.621</v>
      </c>
      <c r="E15">
        <v>4.82</v>
      </c>
      <c r="F15" t="s">
        <v>716</v>
      </c>
      <c r="G15" t="s">
        <v>717</v>
      </c>
      <c r="H15" t="s">
        <v>718</v>
      </c>
      <c r="I15" t="s">
        <v>719</v>
      </c>
      <c r="J15" t="s">
        <v>730</v>
      </c>
      <c r="K15">
        <v>3.84</v>
      </c>
      <c r="L15" t="s">
        <v>721</v>
      </c>
      <c r="M15" t="s">
        <v>807</v>
      </c>
    </row>
    <row r="16" spans="1:13" ht="17" x14ac:dyDescent="0.25">
      <c r="A16" s="3">
        <v>38462679</v>
      </c>
      <c r="B16" t="s">
        <v>804</v>
      </c>
      <c r="C16">
        <v>35.895330000000001</v>
      </c>
      <c r="D16">
        <v>-117.7336667</v>
      </c>
      <c r="E16">
        <v>2.1</v>
      </c>
      <c r="F16" t="s">
        <v>716</v>
      </c>
      <c r="G16" t="s">
        <v>717</v>
      </c>
      <c r="H16" t="s">
        <v>718</v>
      </c>
      <c r="I16" t="s">
        <v>719</v>
      </c>
      <c r="J16" t="s">
        <v>730</v>
      </c>
      <c r="K16">
        <v>4.12</v>
      </c>
      <c r="L16" t="s">
        <v>721</v>
      </c>
      <c r="M16" t="s">
        <v>805</v>
      </c>
    </row>
    <row r="17" spans="1:13" ht="17" x14ac:dyDescent="0.25">
      <c r="A17" s="3">
        <v>38464799</v>
      </c>
      <c r="B17" t="s">
        <v>802</v>
      </c>
      <c r="C17">
        <v>35.88317</v>
      </c>
      <c r="D17">
        <v>-117.7236667</v>
      </c>
      <c r="E17">
        <v>4.3099999999999996</v>
      </c>
      <c r="F17" t="s">
        <v>716</v>
      </c>
      <c r="G17" t="s">
        <v>717</v>
      </c>
      <c r="H17" t="s">
        <v>718</v>
      </c>
      <c r="I17" t="s">
        <v>719</v>
      </c>
      <c r="J17" t="s">
        <v>720</v>
      </c>
      <c r="K17">
        <v>3.28</v>
      </c>
      <c r="L17" t="s">
        <v>721</v>
      </c>
      <c r="M17" t="s">
        <v>803</v>
      </c>
    </row>
    <row r="18" spans="1:13" ht="17" x14ac:dyDescent="0.25">
      <c r="A18" s="3">
        <v>38466343</v>
      </c>
      <c r="B18" t="s">
        <v>801</v>
      </c>
      <c r="C18">
        <v>35.871670000000002</v>
      </c>
      <c r="D18">
        <v>-117.7168333</v>
      </c>
      <c r="E18">
        <v>7.74</v>
      </c>
      <c r="F18" t="s">
        <v>716</v>
      </c>
      <c r="G18" t="s">
        <v>717</v>
      </c>
      <c r="H18" t="s">
        <v>718</v>
      </c>
      <c r="I18" t="s">
        <v>719</v>
      </c>
      <c r="J18" t="s">
        <v>730</v>
      </c>
      <c r="K18">
        <v>3.98</v>
      </c>
      <c r="L18" t="s">
        <v>721</v>
      </c>
      <c r="M18" t="s">
        <v>792</v>
      </c>
    </row>
    <row r="19" spans="1:13" ht="17" x14ac:dyDescent="0.25">
      <c r="A19" s="3">
        <v>38466495</v>
      </c>
      <c r="B19" t="s">
        <v>799</v>
      </c>
      <c r="C19">
        <v>35.902169999999998</v>
      </c>
      <c r="D19">
        <v>-117.7295</v>
      </c>
      <c r="E19">
        <v>4.2699999999999996</v>
      </c>
      <c r="F19" t="s">
        <v>716</v>
      </c>
      <c r="G19" t="s">
        <v>717</v>
      </c>
      <c r="H19" t="s">
        <v>718</v>
      </c>
      <c r="I19" t="s">
        <v>719</v>
      </c>
      <c r="J19" t="s">
        <v>730</v>
      </c>
      <c r="K19">
        <v>3.96</v>
      </c>
      <c r="L19" t="s">
        <v>721</v>
      </c>
      <c r="M19" t="s">
        <v>800</v>
      </c>
    </row>
    <row r="20" spans="1:13" ht="17" x14ac:dyDescent="0.25">
      <c r="A20" s="3">
        <v>38469967</v>
      </c>
      <c r="B20" t="s">
        <v>797</v>
      </c>
      <c r="C20">
        <v>35.669499999999999</v>
      </c>
      <c r="D20">
        <v>-117.51600000000001</v>
      </c>
      <c r="E20">
        <v>5.05</v>
      </c>
      <c r="F20" t="s">
        <v>716</v>
      </c>
      <c r="G20" t="s">
        <v>717</v>
      </c>
      <c r="H20" t="s">
        <v>718</v>
      </c>
      <c r="I20" t="s">
        <v>719</v>
      </c>
      <c r="J20" t="s">
        <v>720</v>
      </c>
      <c r="K20">
        <v>3.55</v>
      </c>
      <c r="L20" t="s">
        <v>721</v>
      </c>
      <c r="M20" t="s">
        <v>798</v>
      </c>
    </row>
    <row r="21" spans="1:13" ht="17" x14ac:dyDescent="0.25">
      <c r="A21" s="3">
        <v>38470119</v>
      </c>
      <c r="B21" t="s">
        <v>795</v>
      </c>
      <c r="C21">
        <v>35.91283</v>
      </c>
      <c r="D21">
        <v>-117.7343333</v>
      </c>
      <c r="E21">
        <v>2.92</v>
      </c>
      <c r="F21" t="s">
        <v>716</v>
      </c>
      <c r="G21" t="s">
        <v>717</v>
      </c>
      <c r="H21" t="s">
        <v>718</v>
      </c>
      <c r="I21" t="s">
        <v>719</v>
      </c>
      <c r="J21" t="s">
        <v>720</v>
      </c>
      <c r="K21">
        <v>3.27</v>
      </c>
      <c r="L21" t="s">
        <v>721</v>
      </c>
      <c r="M21" t="s">
        <v>796</v>
      </c>
    </row>
    <row r="22" spans="1:13" ht="17" x14ac:dyDescent="0.25">
      <c r="A22" s="3">
        <v>38470999</v>
      </c>
      <c r="B22" t="s">
        <v>793</v>
      </c>
      <c r="C22">
        <v>35.749000000000002</v>
      </c>
      <c r="D22">
        <v>-117.5956667</v>
      </c>
      <c r="E22">
        <v>10.050000000000001</v>
      </c>
      <c r="F22" t="s">
        <v>716</v>
      </c>
      <c r="G22" t="s">
        <v>717</v>
      </c>
      <c r="H22" t="s">
        <v>718</v>
      </c>
      <c r="I22" t="s">
        <v>719</v>
      </c>
      <c r="J22" t="s">
        <v>730</v>
      </c>
      <c r="K22">
        <v>3.62</v>
      </c>
      <c r="L22" t="s">
        <v>721</v>
      </c>
      <c r="M22" t="s">
        <v>794</v>
      </c>
    </row>
    <row r="23" spans="1:13" ht="17" x14ac:dyDescent="0.25">
      <c r="A23" s="3">
        <v>38471103</v>
      </c>
      <c r="B23" t="s">
        <v>791</v>
      </c>
      <c r="C23">
        <v>35.872329999999998</v>
      </c>
      <c r="D23">
        <v>-117.7165</v>
      </c>
      <c r="E23">
        <v>7.66</v>
      </c>
      <c r="F23" t="s">
        <v>716</v>
      </c>
      <c r="G23" t="s">
        <v>717</v>
      </c>
      <c r="H23" t="s">
        <v>718</v>
      </c>
      <c r="I23" t="s">
        <v>719</v>
      </c>
      <c r="J23" t="s">
        <v>720</v>
      </c>
      <c r="K23">
        <v>3.3</v>
      </c>
      <c r="L23" t="s">
        <v>721</v>
      </c>
      <c r="M23" t="s">
        <v>792</v>
      </c>
    </row>
    <row r="24" spans="1:13" ht="17" x14ac:dyDescent="0.25">
      <c r="A24" s="3">
        <v>38471847</v>
      </c>
      <c r="B24" t="s">
        <v>789</v>
      </c>
      <c r="C24">
        <v>35.783999999999999</v>
      </c>
      <c r="D24">
        <v>-117.61</v>
      </c>
      <c r="E24">
        <v>7.76</v>
      </c>
      <c r="F24" t="s">
        <v>716</v>
      </c>
      <c r="G24" t="s">
        <v>717</v>
      </c>
      <c r="H24" t="s">
        <v>718</v>
      </c>
      <c r="I24" t="s">
        <v>719</v>
      </c>
      <c r="J24" t="s">
        <v>720</v>
      </c>
      <c r="K24">
        <v>2.9</v>
      </c>
      <c r="L24" t="s">
        <v>721</v>
      </c>
      <c r="M24" t="s">
        <v>790</v>
      </c>
    </row>
    <row r="25" spans="1:13" ht="17" x14ac:dyDescent="0.25">
      <c r="A25" s="3">
        <v>38472279</v>
      </c>
      <c r="B25" t="s">
        <v>787</v>
      </c>
      <c r="C25">
        <v>35.768329999999999</v>
      </c>
      <c r="D25">
        <v>-117.5781667</v>
      </c>
      <c r="E25">
        <v>10.45</v>
      </c>
      <c r="F25" t="s">
        <v>716</v>
      </c>
      <c r="G25" t="s">
        <v>717</v>
      </c>
      <c r="H25" t="s">
        <v>718</v>
      </c>
      <c r="I25" t="s">
        <v>719</v>
      </c>
      <c r="J25" t="s">
        <v>730</v>
      </c>
      <c r="K25">
        <v>4.53</v>
      </c>
      <c r="L25" t="s">
        <v>721</v>
      </c>
      <c r="M25" t="s">
        <v>788</v>
      </c>
    </row>
    <row r="26" spans="1:13" ht="17" x14ac:dyDescent="0.25">
      <c r="A26" s="3">
        <v>38472295</v>
      </c>
      <c r="B26" t="s">
        <v>785</v>
      </c>
      <c r="C26">
        <v>35.868169999999999</v>
      </c>
      <c r="D26">
        <v>-117.706</v>
      </c>
      <c r="E26">
        <v>10.45</v>
      </c>
      <c r="F26" t="s">
        <v>716</v>
      </c>
      <c r="G26" t="s">
        <v>717</v>
      </c>
      <c r="H26" t="s">
        <v>718</v>
      </c>
      <c r="I26" t="s">
        <v>719</v>
      </c>
      <c r="J26" t="s">
        <v>720</v>
      </c>
      <c r="K26">
        <v>2.64</v>
      </c>
      <c r="L26" t="s">
        <v>721</v>
      </c>
      <c r="M26" t="s">
        <v>786</v>
      </c>
    </row>
    <row r="27" spans="1:13" ht="17" x14ac:dyDescent="0.25">
      <c r="A27" s="3">
        <v>38472799</v>
      </c>
      <c r="B27" t="s">
        <v>783</v>
      </c>
      <c r="C27">
        <v>35.914499999999997</v>
      </c>
      <c r="D27">
        <v>-117.7333333</v>
      </c>
      <c r="E27">
        <v>2.68</v>
      </c>
      <c r="F27" t="s">
        <v>716</v>
      </c>
      <c r="G27" t="s">
        <v>717</v>
      </c>
      <c r="H27" t="s">
        <v>718</v>
      </c>
      <c r="I27" t="s">
        <v>719</v>
      </c>
      <c r="J27" t="s">
        <v>720</v>
      </c>
      <c r="K27">
        <v>2.79</v>
      </c>
      <c r="L27" t="s">
        <v>721</v>
      </c>
      <c r="M27" t="s">
        <v>784</v>
      </c>
    </row>
    <row r="28" spans="1:13" ht="17" x14ac:dyDescent="0.25">
      <c r="A28" s="3">
        <v>38474119</v>
      </c>
      <c r="B28" t="s">
        <v>781</v>
      </c>
      <c r="C28">
        <v>35.67183</v>
      </c>
      <c r="D28">
        <v>-117.5221667</v>
      </c>
      <c r="E28">
        <v>9.4</v>
      </c>
      <c r="F28" t="s">
        <v>716</v>
      </c>
      <c r="G28" t="s">
        <v>717</v>
      </c>
      <c r="H28" t="s">
        <v>718</v>
      </c>
      <c r="I28" t="s">
        <v>719</v>
      </c>
      <c r="J28" t="s">
        <v>720</v>
      </c>
      <c r="K28">
        <v>3.11</v>
      </c>
      <c r="L28" t="s">
        <v>721</v>
      </c>
      <c r="M28" t="s">
        <v>782</v>
      </c>
    </row>
    <row r="29" spans="1:13" ht="17" x14ac:dyDescent="0.25">
      <c r="A29" s="3">
        <v>38474959</v>
      </c>
      <c r="B29" t="s">
        <v>779</v>
      </c>
      <c r="C29">
        <v>35.795169999999999</v>
      </c>
      <c r="D29">
        <v>-117.622</v>
      </c>
      <c r="E29">
        <v>6.59</v>
      </c>
      <c r="F29" t="s">
        <v>716</v>
      </c>
      <c r="G29" t="s">
        <v>717</v>
      </c>
      <c r="H29" t="s">
        <v>718</v>
      </c>
      <c r="I29" t="s">
        <v>719</v>
      </c>
      <c r="J29" t="s">
        <v>730</v>
      </c>
      <c r="K29">
        <v>3.22</v>
      </c>
      <c r="L29" t="s">
        <v>721</v>
      </c>
      <c r="M29" t="s">
        <v>780</v>
      </c>
    </row>
    <row r="30" spans="1:13" ht="17" x14ac:dyDescent="0.25">
      <c r="A30" s="3">
        <v>38475007</v>
      </c>
      <c r="B30" t="s">
        <v>777</v>
      </c>
      <c r="C30">
        <v>35.757829999999998</v>
      </c>
      <c r="D30">
        <v>-117.5943333</v>
      </c>
      <c r="E30">
        <v>3.6</v>
      </c>
      <c r="F30" t="s">
        <v>716</v>
      </c>
      <c r="G30" t="s">
        <v>717</v>
      </c>
      <c r="H30" t="s">
        <v>718</v>
      </c>
      <c r="I30" t="s">
        <v>719</v>
      </c>
      <c r="J30" t="s">
        <v>720</v>
      </c>
      <c r="K30">
        <v>3.24</v>
      </c>
      <c r="L30" t="s">
        <v>721</v>
      </c>
      <c r="M30" t="s">
        <v>778</v>
      </c>
    </row>
    <row r="31" spans="1:13" ht="17" x14ac:dyDescent="0.25">
      <c r="A31" s="3">
        <v>38475463</v>
      </c>
      <c r="B31" t="s">
        <v>775</v>
      </c>
      <c r="C31">
        <v>35.914999999999999</v>
      </c>
      <c r="D31">
        <v>-117.73216669999999</v>
      </c>
      <c r="E31">
        <v>2.92</v>
      </c>
      <c r="F31" t="s">
        <v>716</v>
      </c>
      <c r="G31" t="s">
        <v>717</v>
      </c>
      <c r="H31" t="s">
        <v>718</v>
      </c>
      <c r="I31" t="s">
        <v>719</v>
      </c>
      <c r="J31" t="s">
        <v>720</v>
      </c>
      <c r="K31">
        <v>2.74</v>
      </c>
      <c r="L31" t="s">
        <v>721</v>
      </c>
      <c r="M31" t="s">
        <v>776</v>
      </c>
    </row>
    <row r="32" spans="1:13" ht="17" x14ac:dyDescent="0.25">
      <c r="A32" s="3">
        <v>38478143</v>
      </c>
      <c r="B32" t="s">
        <v>773</v>
      </c>
      <c r="C32">
        <v>35.641500000000001</v>
      </c>
      <c r="D32">
        <v>-117.4686667</v>
      </c>
      <c r="E32">
        <v>6.02</v>
      </c>
      <c r="F32" t="s">
        <v>716</v>
      </c>
      <c r="G32" t="s">
        <v>717</v>
      </c>
      <c r="H32" t="s">
        <v>718</v>
      </c>
      <c r="I32" t="s">
        <v>719</v>
      </c>
      <c r="J32" t="s">
        <v>720</v>
      </c>
      <c r="K32">
        <v>2.9</v>
      </c>
      <c r="L32" t="s">
        <v>721</v>
      </c>
      <c r="M32" t="s">
        <v>774</v>
      </c>
    </row>
    <row r="33" spans="1:13" ht="17" x14ac:dyDescent="0.25">
      <c r="A33" s="3">
        <v>38478423</v>
      </c>
      <c r="B33" t="s">
        <v>771</v>
      </c>
      <c r="C33">
        <v>35.888330000000003</v>
      </c>
      <c r="D33">
        <v>-117.7325</v>
      </c>
      <c r="E33">
        <v>5.2</v>
      </c>
      <c r="F33" t="s">
        <v>716</v>
      </c>
      <c r="G33" t="s">
        <v>717</v>
      </c>
      <c r="H33" t="s">
        <v>718</v>
      </c>
      <c r="I33" t="s">
        <v>719</v>
      </c>
      <c r="J33" t="s">
        <v>720</v>
      </c>
      <c r="K33">
        <v>3.1</v>
      </c>
      <c r="L33" t="s">
        <v>721</v>
      </c>
      <c r="M33" t="s">
        <v>772</v>
      </c>
    </row>
    <row r="34" spans="1:13" ht="17" x14ac:dyDescent="0.25">
      <c r="A34" s="3">
        <v>38479903</v>
      </c>
      <c r="B34" t="s">
        <v>769</v>
      </c>
      <c r="C34">
        <v>35.777000000000001</v>
      </c>
      <c r="D34">
        <v>-117.6046667</v>
      </c>
      <c r="E34">
        <v>9.1300000000000008</v>
      </c>
      <c r="F34" t="s">
        <v>716</v>
      </c>
      <c r="G34" t="s">
        <v>717</v>
      </c>
      <c r="H34" t="s">
        <v>718</v>
      </c>
      <c r="I34" t="s">
        <v>719</v>
      </c>
      <c r="J34" t="s">
        <v>720</v>
      </c>
      <c r="K34">
        <v>3.47</v>
      </c>
      <c r="L34" t="s">
        <v>721</v>
      </c>
      <c r="M34" t="s">
        <v>770</v>
      </c>
    </row>
    <row r="35" spans="1:13" ht="17" x14ac:dyDescent="0.25">
      <c r="A35" s="3">
        <v>38480367</v>
      </c>
      <c r="B35" t="s">
        <v>768</v>
      </c>
      <c r="C35">
        <v>35.783000000000001</v>
      </c>
      <c r="D35">
        <v>-117.619</v>
      </c>
      <c r="E35">
        <v>5.21</v>
      </c>
      <c r="F35" t="s">
        <v>716</v>
      </c>
      <c r="G35" t="s">
        <v>717</v>
      </c>
      <c r="H35" t="s">
        <v>718</v>
      </c>
      <c r="I35" t="s">
        <v>719</v>
      </c>
      <c r="J35" t="s">
        <v>720</v>
      </c>
      <c r="K35">
        <v>2.0699999999999998</v>
      </c>
      <c r="L35" t="s">
        <v>721</v>
      </c>
      <c r="M35" t="s">
        <v>735</v>
      </c>
    </row>
    <row r="36" spans="1:13" ht="17" x14ac:dyDescent="0.25">
      <c r="A36" s="3">
        <v>38481863</v>
      </c>
      <c r="B36" t="s">
        <v>766</v>
      </c>
      <c r="C36">
        <v>35.888669999999998</v>
      </c>
      <c r="D36">
        <v>-117.7296667</v>
      </c>
      <c r="E36">
        <v>2.78</v>
      </c>
      <c r="F36" t="s">
        <v>716</v>
      </c>
      <c r="G36" t="s">
        <v>717</v>
      </c>
      <c r="H36" t="s">
        <v>718</v>
      </c>
      <c r="I36" t="s">
        <v>719</v>
      </c>
      <c r="J36" t="s">
        <v>720</v>
      </c>
      <c r="K36">
        <v>2.66</v>
      </c>
      <c r="L36" t="s">
        <v>721</v>
      </c>
      <c r="M36" t="s">
        <v>767</v>
      </c>
    </row>
    <row r="37" spans="1:13" ht="17" x14ac:dyDescent="0.25">
      <c r="A37" s="3">
        <v>38483215</v>
      </c>
      <c r="B37" t="s">
        <v>764</v>
      </c>
      <c r="C37">
        <v>35.873829999999998</v>
      </c>
      <c r="D37">
        <v>-117.72</v>
      </c>
      <c r="E37">
        <v>8.0500000000000007</v>
      </c>
      <c r="F37" t="s">
        <v>716</v>
      </c>
      <c r="G37" t="s">
        <v>717</v>
      </c>
      <c r="H37" t="s">
        <v>718</v>
      </c>
      <c r="I37" t="s">
        <v>719</v>
      </c>
      <c r="J37" t="s">
        <v>720</v>
      </c>
      <c r="K37">
        <v>3.02</v>
      </c>
      <c r="L37" t="s">
        <v>721</v>
      </c>
      <c r="M37" t="s">
        <v>765</v>
      </c>
    </row>
    <row r="38" spans="1:13" ht="17" x14ac:dyDescent="0.25">
      <c r="A38" s="3">
        <v>38483263</v>
      </c>
      <c r="B38" t="s">
        <v>762</v>
      </c>
      <c r="C38">
        <v>35.784329999999997</v>
      </c>
      <c r="D38">
        <v>-117.61750000000001</v>
      </c>
      <c r="E38">
        <v>5.4</v>
      </c>
      <c r="F38" t="s">
        <v>716</v>
      </c>
      <c r="G38" t="s">
        <v>717</v>
      </c>
      <c r="H38" t="s">
        <v>718</v>
      </c>
      <c r="I38" t="s">
        <v>719</v>
      </c>
      <c r="J38" t="s">
        <v>720</v>
      </c>
      <c r="K38">
        <v>1.88</v>
      </c>
      <c r="L38" t="s">
        <v>721</v>
      </c>
      <c r="M38" t="s">
        <v>763</v>
      </c>
    </row>
    <row r="39" spans="1:13" ht="17" x14ac:dyDescent="0.25">
      <c r="A39" s="3">
        <v>38483591</v>
      </c>
      <c r="B39" t="s">
        <v>760</v>
      </c>
      <c r="C39">
        <v>35.875169999999997</v>
      </c>
      <c r="D39">
        <v>-117.70950000000001</v>
      </c>
      <c r="E39">
        <v>8.52</v>
      </c>
      <c r="F39" t="s">
        <v>716</v>
      </c>
      <c r="G39" t="s">
        <v>717</v>
      </c>
      <c r="H39" t="s">
        <v>718</v>
      </c>
      <c r="I39" t="s">
        <v>719</v>
      </c>
      <c r="J39" t="s">
        <v>720</v>
      </c>
      <c r="K39">
        <v>3.49</v>
      </c>
      <c r="L39" t="s">
        <v>721</v>
      </c>
      <c r="M39" t="s">
        <v>761</v>
      </c>
    </row>
    <row r="40" spans="1:13" ht="17" x14ac:dyDescent="0.25">
      <c r="A40" s="3">
        <v>38485391</v>
      </c>
      <c r="B40" t="s">
        <v>758</v>
      </c>
      <c r="C40">
        <v>35.654170000000001</v>
      </c>
      <c r="D40">
        <v>-117.4618333</v>
      </c>
      <c r="E40">
        <v>9.65</v>
      </c>
      <c r="F40" t="s">
        <v>716</v>
      </c>
      <c r="G40" t="s">
        <v>717</v>
      </c>
      <c r="H40" t="s">
        <v>718</v>
      </c>
      <c r="I40" t="s">
        <v>719</v>
      </c>
      <c r="J40" t="s">
        <v>730</v>
      </c>
      <c r="K40">
        <v>3.5</v>
      </c>
      <c r="L40" t="s">
        <v>721</v>
      </c>
      <c r="M40" t="s">
        <v>759</v>
      </c>
    </row>
    <row r="41" spans="1:13" ht="17" x14ac:dyDescent="0.25">
      <c r="A41" s="3">
        <v>38488519</v>
      </c>
      <c r="B41" t="s">
        <v>756</v>
      </c>
      <c r="C41">
        <v>35.911169999999998</v>
      </c>
      <c r="D41">
        <v>-117.7326667</v>
      </c>
      <c r="E41">
        <v>2.69</v>
      </c>
      <c r="F41" t="s">
        <v>716</v>
      </c>
      <c r="G41" t="s">
        <v>717</v>
      </c>
      <c r="H41" t="s">
        <v>718</v>
      </c>
      <c r="I41" t="s">
        <v>719</v>
      </c>
      <c r="J41" t="s">
        <v>720</v>
      </c>
      <c r="K41">
        <v>2.61</v>
      </c>
      <c r="L41" t="s">
        <v>721</v>
      </c>
      <c r="M41" t="s">
        <v>757</v>
      </c>
    </row>
    <row r="42" spans="1:13" ht="17" x14ac:dyDescent="0.25">
      <c r="A42" s="3">
        <v>38489543</v>
      </c>
      <c r="B42" t="s">
        <v>754</v>
      </c>
      <c r="C42">
        <v>35.896830000000001</v>
      </c>
      <c r="D42">
        <v>-117.73166670000001</v>
      </c>
      <c r="E42">
        <v>2.8</v>
      </c>
      <c r="F42" t="s">
        <v>716</v>
      </c>
      <c r="G42" t="s">
        <v>717</v>
      </c>
      <c r="H42" t="s">
        <v>718</v>
      </c>
      <c r="I42" t="s">
        <v>719</v>
      </c>
      <c r="J42" t="s">
        <v>720</v>
      </c>
      <c r="K42">
        <v>2.5499999999999998</v>
      </c>
      <c r="L42" t="s">
        <v>721</v>
      </c>
      <c r="M42" t="s">
        <v>755</v>
      </c>
    </row>
    <row r="43" spans="1:13" ht="17" x14ac:dyDescent="0.25">
      <c r="A43" s="3">
        <v>38496551</v>
      </c>
      <c r="B43" t="s">
        <v>752</v>
      </c>
      <c r="C43">
        <v>35.772170000000003</v>
      </c>
      <c r="D43">
        <v>-117.60133329999999</v>
      </c>
      <c r="E43">
        <v>9.49</v>
      </c>
      <c r="F43" t="s">
        <v>716</v>
      </c>
      <c r="G43" t="s">
        <v>717</v>
      </c>
      <c r="H43" t="s">
        <v>718</v>
      </c>
      <c r="I43" t="s">
        <v>719</v>
      </c>
      <c r="J43" t="s">
        <v>720</v>
      </c>
      <c r="K43">
        <v>2.58</v>
      </c>
      <c r="L43" t="s">
        <v>721</v>
      </c>
      <c r="M43" t="s">
        <v>753</v>
      </c>
    </row>
    <row r="44" spans="1:13" ht="17" x14ac:dyDescent="0.25">
      <c r="A44" s="3">
        <v>38496647</v>
      </c>
      <c r="B44" t="s">
        <v>750</v>
      </c>
      <c r="C44">
        <v>35.89967</v>
      </c>
      <c r="D44">
        <v>-117.7271667</v>
      </c>
      <c r="E44">
        <v>4.28</v>
      </c>
      <c r="F44" t="s">
        <v>716</v>
      </c>
      <c r="G44" t="s">
        <v>717</v>
      </c>
      <c r="H44" t="s">
        <v>718</v>
      </c>
      <c r="I44" t="s">
        <v>719</v>
      </c>
      <c r="J44" t="s">
        <v>720</v>
      </c>
      <c r="K44">
        <v>2.74</v>
      </c>
      <c r="L44" t="s">
        <v>721</v>
      </c>
      <c r="M44" t="s">
        <v>751</v>
      </c>
    </row>
    <row r="45" spans="1:13" ht="17" x14ac:dyDescent="0.25">
      <c r="A45" s="3">
        <v>38498615</v>
      </c>
      <c r="B45" t="s">
        <v>748</v>
      </c>
      <c r="C45">
        <v>35.781999999999996</v>
      </c>
      <c r="D45">
        <v>-117.6143333</v>
      </c>
      <c r="E45">
        <v>9.2100000000000009</v>
      </c>
      <c r="F45" t="s">
        <v>716</v>
      </c>
      <c r="G45" t="s">
        <v>717</v>
      </c>
      <c r="H45" t="s">
        <v>718</v>
      </c>
      <c r="I45" t="s">
        <v>719</v>
      </c>
      <c r="J45" t="s">
        <v>730</v>
      </c>
      <c r="K45">
        <v>3.58</v>
      </c>
      <c r="L45" t="s">
        <v>721</v>
      </c>
      <c r="M45" t="s">
        <v>749</v>
      </c>
    </row>
    <row r="46" spans="1:13" ht="17" x14ac:dyDescent="0.25">
      <c r="A46" s="3">
        <v>38510015</v>
      </c>
      <c r="B46" t="s">
        <v>746</v>
      </c>
      <c r="C46">
        <v>35.630830000000003</v>
      </c>
      <c r="D46">
        <v>-117.4501667</v>
      </c>
      <c r="E46">
        <v>1.68</v>
      </c>
      <c r="F46" t="s">
        <v>716</v>
      </c>
      <c r="G46" t="s">
        <v>717</v>
      </c>
      <c r="H46" t="s">
        <v>718</v>
      </c>
      <c r="I46" t="s">
        <v>719</v>
      </c>
      <c r="J46" t="s">
        <v>720</v>
      </c>
      <c r="K46">
        <v>2.4700000000000002</v>
      </c>
      <c r="L46" t="s">
        <v>721</v>
      </c>
      <c r="M46" t="s">
        <v>747</v>
      </c>
    </row>
    <row r="47" spans="1:13" ht="17" x14ac:dyDescent="0.25">
      <c r="A47" s="3">
        <v>38516455</v>
      </c>
      <c r="B47" t="s">
        <v>744</v>
      </c>
      <c r="C47">
        <v>35.774169999999998</v>
      </c>
      <c r="D47">
        <v>-117.5811667</v>
      </c>
      <c r="E47">
        <v>10.58</v>
      </c>
      <c r="F47" t="s">
        <v>716</v>
      </c>
      <c r="G47" t="s">
        <v>717</v>
      </c>
      <c r="H47" t="s">
        <v>718</v>
      </c>
      <c r="I47" t="s">
        <v>719</v>
      </c>
      <c r="J47" t="s">
        <v>720</v>
      </c>
      <c r="K47">
        <v>2.17</v>
      </c>
      <c r="L47" t="s">
        <v>721</v>
      </c>
      <c r="M47" t="s">
        <v>745</v>
      </c>
    </row>
    <row r="48" spans="1:13" ht="17" x14ac:dyDescent="0.25">
      <c r="A48" s="3">
        <v>38522647</v>
      </c>
      <c r="B48" t="s">
        <v>742</v>
      </c>
      <c r="C48">
        <v>35.664670000000001</v>
      </c>
      <c r="D48">
        <v>-117.5248333</v>
      </c>
      <c r="E48">
        <v>9.19</v>
      </c>
      <c r="F48" t="s">
        <v>716</v>
      </c>
      <c r="G48" t="s">
        <v>717</v>
      </c>
      <c r="H48" t="s">
        <v>718</v>
      </c>
      <c r="I48" t="s">
        <v>719</v>
      </c>
      <c r="J48" t="s">
        <v>730</v>
      </c>
      <c r="K48">
        <v>4.17</v>
      </c>
      <c r="L48" t="s">
        <v>721</v>
      </c>
      <c r="M48" t="s">
        <v>743</v>
      </c>
    </row>
    <row r="49" spans="1:13" ht="17" x14ac:dyDescent="0.25">
      <c r="A49" s="3">
        <v>38538991</v>
      </c>
      <c r="B49" t="s">
        <v>740</v>
      </c>
      <c r="C49">
        <v>35.950000000000003</v>
      </c>
      <c r="D49">
        <v>-117.703</v>
      </c>
      <c r="E49">
        <v>4.32</v>
      </c>
      <c r="F49" t="s">
        <v>716</v>
      </c>
      <c r="G49" t="s">
        <v>717</v>
      </c>
      <c r="H49" t="s">
        <v>718</v>
      </c>
      <c r="I49" t="s">
        <v>719</v>
      </c>
      <c r="J49" t="s">
        <v>730</v>
      </c>
      <c r="K49">
        <v>4.1399999999999997</v>
      </c>
      <c r="L49" t="s">
        <v>721</v>
      </c>
      <c r="M49" t="s">
        <v>741</v>
      </c>
    </row>
    <row r="50" spans="1:13" ht="17" x14ac:dyDescent="0.25">
      <c r="A50" s="3">
        <v>38562719</v>
      </c>
      <c r="B50" t="s">
        <v>738</v>
      </c>
      <c r="C50">
        <v>35.788499999999999</v>
      </c>
      <c r="D50">
        <v>-117.6138333</v>
      </c>
      <c r="E50">
        <v>5.19</v>
      </c>
      <c r="F50" t="s">
        <v>716</v>
      </c>
      <c r="G50" t="s">
        <v>717</v>
      </c>
      <c r="H50" t="s">
        <v>718</v>
      </c>
      <c r="I50" t="s">
        <v>719</v>
      </c>
      <c r="J50" t="s">
        <v>720</v>
      </c>
      <c r="K50">
        <v>2.68</v>
      </c>
      <c r="L50" t="s">
        <v>721</v>
      </c>
      <c r="M50" t="s">
        <v>739</v>
      </c>
    </row>
    <row r="51" spans="1:13" ht="17" x14ac:dyDescent="0.25">
      <c r="A51" s="3">
        <v>38564031</v>
      </c>
      <c r="B51" t="s">
        <v>736</v>
      </c>
      <c r="C51">
        <v>35.886499999999998</v>
      </c>
      <c r="D51">
        <v>-117.72033329999999</v>
      </c>
      <c r="E51">
        <v>4.58</v>
      </c>
      <c r="F51" t="s">
        <v>716</v>
      </c>
      <c r="G51" t="s">
        <v>717</v>
      </c>
      <c r="H51" t="s">
        <v>718</v>
      </c>
      <c r="I51" t="s">
        <v>719</v>
      </c>
      <c r="J51" t="s">
        <v>720</v>
      </c>
      <c r="K51">
        <v>3.36</v>
      </c>
      <c r="L51" t="s">
        <v>721</v>
      </c>
      <c r="M51" t="s">
        <v>737</v>
      </c>
    </row>
    <row r="52" spans="1:13" ht="17" x14ac:dyDescent="0.25">
      <c r="A52" s="3">
        <v>38565567</v>
      </c>
      <c r="B52" t="s">
        <v>734</v>
      </c>
      <c r="C52">
        <v>35.782330000000002</v>
      </c>
      <c r="D52">
        <v>-117.6176667</v>
      </c>
      <c r="E52">
        <v>6.77</v>
      </c>
      <c r="F52" t="s">
        <v>716</v>
      </c>
      <c r="G52" t="s">
        <v>717</v>
      </c>
      <c r="H52" t="s">
        <v>718</v>
      </c>
      <c r="I52" t="s">
        <v>719</v>
      </c>
      <c r="J52" t="s">
        <v>720</v>
      </c>
      <c r="K52">
        <v>2.78</v>
      </c>
      <c r="L52" t="s">
        <v>721</v>
      </c>
      <c r="M52" t="s">
        <v>735</v>
      </c>
    </row>
    <row r="53" spans="1:13" ht="17" x14ac:dyDescent="0.25">
      <c r="A53" s="3">
        <v>38570351</v>
      </c>
      <c r="B53" t="s">
        <v>732</v>
      </c>
      <c r="C53">
        <v>35.630499999999998</v>
      </c>
      <c r="D53">
        <v>-117.434</v>
      </c>
      <c r="E53">
        <v>4.4000000000000004</v>
      </c>
      <c r="F53" t="s">
        <v>716</v>
      </c>
      <c r="G53" t="s">
        <v>717</v>
      </c>
      <c r="H53" t="s">
        <v>718</v>
      </c>
      <c r="I53" t="s">
        <v>719</v>
      </c>
      <c r="J53" t="s">
        <v>720</v>
      </c>
      <c r="K53">
        <v>2.5</v>
      </c>
      <c r="L53" t="s">
        <v>721</v>
      </c>
      <c r="M53" t="s">
        <v>733</v>
      </c>
    </row>
    <row r="54" spans="1:13" ht="17" x14ac:dyDescent="0.25">
      <c r="A54" s="3">
        <v>38577831</v>
      </c>
      <c r="B54" t="s">
        <v>729</v>
      </c>
      <c r="C54">
        <v>35.632330000000003</v>
      </c>
      <c r="D54">
        <v>-117.432</v>
      </c>
      <c r="E54">
        <v>4.99</v>
      </c>
      <c r="F54" t="s">
        <v>716</v>
      </c>
      <c r="G54" t="s">
        <v>717</v>
      </c>
      <c r="H54" t="s">
        <v>718</v>
      </c>
      <c r="I54" t="s">
        <v>719</v>
      </c>
      <c r="J54" t="s">
        <v>730</v>
      </c>
      <c r="K54">
        <v>3.8</v>
      </c>
      <c r="L54" t="s">
        <v>721</v>
      </c>
      <c r="M54" t="s">
        <v>731</v>
      </c>
    </row>
    <row r="55" spans="1:13" ht="17" x14ac:dyDescent="0.25">
      <c r="A55" s="3">
        <v>38580903</v>
      </c>
      <c r="B55" t="s">
        <v>727</v>
      </c>
      <c r="C55">
        <v>35.634329999999999</v>
      </c>
      <c r="D55">
        <v>-117.4293333</v>
      </c>
      <c r="E55">
        <v>4.4000000000000004</v>
      </c>
      <c r="F55" t="s">
        <v>716</v>
      </c>
      <c r="G55" t="s">
        <v>717</v>
      </c>
      <c r="H55" t="s">
        <v>718</v>
      </c>
      <c r="I55" t="s">
        <v>719</v>
      </c>
      <c r="J55" t="s">
        <v>720</v>
      </c>
      <c r="K55">
        <v>2.61</v>
      </c>
      <c r="L55" t="s">
        <v>721</v>
      </c>
      <c r="M55" t="s">
        <v>728</v>
      </c>
    </row>
    <row r="56" spans="1:13" ht="17" x14ac:dyDescent="0.25">
      <c r="A56" s="3">
        <v>38583991</v>
      </c>
      <c r="B56" t="s">
        <v>725</v>
      </c>
      <c r="C56">
        <v>35.77467</v>
      </c>
      <c r="D56">
        <v>-117.58616670000001</v>
      </c>
      <c r="E56">
        <v>3.27</v>
      </c>
      <c r="F56" t="s">
        <v>716</v>
      </c>
      <c r="G56" t="s">
        <v>717</v>
      </c>
      <c r="H56" t="s">
        <v>718</v>
      </c>
      <c r="I56" t="s">
        <v>719</v>
      </c>
      <c r="J56" t="s">
        <v>720</v>
      </c>
      <c r="K56">
        <v>2.66</v>
      </c>
      <c r="L56" t="s">
        <v>721</v>
      </c>
      <c r="M56" t="s">
        <v>726</v>
      </c>
    </row>
    <row r="57" spans="1:13" ht="17" x14ac:dyDescent="0.25">
      <c r="A57" s="3">
        <v>38587239</v>
      </c>
      <c r="B57" t="s">
        <v>723</v>
      </c>
      <c r="C57">
        <v>35.647829999999999</v>
      </c>
      <c r="D57">
        <v>-117.4546667</v>
      </c>
      <c r="E57">
        <v>2.65</v>
      </c>
      <c r="F57" t="s">
        <v>716</v>
      </c>
      <c r="G57" t="s">
        <v>717</v>
      </c>
      <c r="H57" t="s">
        <v>718</v>
      </c>
      <c r="I57" t="s">
        <v>719</v>
      </c>
      <c r="J57" t="s">
        <v>720</v>
      </c>
      <c r="K57">
        <v>2.57</v>
      </c>
      <c r="L57" t="s">
        <v>721</v>
      </c>
      <c r="M57" t="s">
        <v>724</v>
      </c>
    </row>
    <row r="58" spans="1:13" ht="17" x14ac:dyDescent="0.25">
      <c r="A58" s="3">
        <v>38589287</v>
      </c>
      <c r="B58" t="s">
        <v>715</v>
      </c>
      <c r="C58">
        <v>35.894829999999999</v>
      </c>
      <c r="D58">
        <v>-117.7166667</v>
      </c>
      <c r="E58">
        <v>8.2100000000000009</v>
      </c>
      <c r="F58" t="s">
        <v>716</v>
      </c>
      <c r="G58" t="s">
        <v>717</v>
      </c>
      <c r="H58" t="s">
        <v>718</v>
      </c>
      <c r="I58" t="s">
        <v>719</v>
      </c>
      <c r="J58" t="s">
        <v>720</v>
      </c>
      <c r="K58">
        <v>3</v>
      </c>
      <c r="L58" t="s">
        <v>721</v>
      </c>
      <c r="M58" t="s">
        <v>722</v>
      </c>
    </row>
  </sheetData>
  <sortState xmlns:xlrd2="http://schemas.microsoft.com/office/spreadsheetml/2017/richdata2" ref="A4:M58">
    <sortCondition ref="A4:A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7B93B-85B7-D849-90F7-C1C22756DE6A}">
  <dimension ref="A1:V145"/>
  <sheetViews>
    <sheetView workbookViewId="0">
      <selection activeCell="D29" sqref="D29"/>
    </sheetView>
  </sheetViews>
  <sheetFormatPr baseColWidth="10" defaultRowHeight="16" x14ac:dyDescent="0.2"/>
  <cols>
    <col min="1" max="1" width="11.6640625" bestFit="1" customWidth="1"/>
  </cols>
  <sheetData>
    <row r="1" spans="1:1" ht="17" x14ac:dyDescent="0.25">
      <c r="A1" s="3" t="s">
        <v>0</v>
      </c>
    </row>
    <row r="2" spans="1:1" ht="17" x14ac:dyDescent="0.25">
      <c r="A2" s="3" t="s">
        <v>1</v>
      </c>
    </row>
    <row r="3" spans="1:1" ht="17" x14ac:dyDescent="0.25">
      <c r="A3" s="3" t="s">
        <v>2</v>
      </c>
    </row>
    <row r="4" spans="1:1" ht="17" x14ac:dyDescent="0.25">
      <c r="A4" s="3" t="s">
        <v>3</v>
      </c>
    </row>
    <row r="5" spans="1:1" ht="17" x14ac:dyDescent="0.25">
      <c r="A5" s="3" t="s">
        <v>4</v>
      </c>
    </row>
    <row r="6" spans="1:1" ht="17" x14ac:dyDescent="0.25">
      <c r="A6" s="3" t="s">
        <v>5</v>
      </c>
    </row>
    <row r="7" spans="1:1" ht="17" x14ac:dyDescent="0.25">
      <c r="A7" s="3" t="s">
        <v>6</v>
      </c>
    </row>
    <row r="8" spans="1:1" ht="17" x14ac:dyDescent="0.25">
      <c r="A8" s="3" t="s">
        <v>7</v>
      </c>
    </row>
    <row r="9" spans="1:1" ht="17" x14ac:dyDescent="0.25">
      <c r="A9" s="3" t="s">
        <v>8</v>
      </c>
    </row>
    <row r="10" spans="1:1" ht="17" x14ac:dyDescent="0.25">
      <c r="A10" s="3" t="s">
        <v>9</v>
      </c>
    </row>
    <row r="11" spans="1:1" ht="17" x14ac:dyDescent="0.25">
      <c r="A11" s="3" t="s">
        <v>10</v>
      </c>
    </row>
    <row r="12" spans="1:1" ht="17" x14ac:dyDescent="0.25">
      <c r="A12" s="3" t="s">
        <v>11</v>
      </c>
    </row>
    <row r="13" spans="1:1" ht="17" x14ac:dyDescent="0.25">
      <c r="A13" s="3" t="s">
        <v>12</v>
      </c>
    </row>
    <row r="14" spans="1:1" ht="17" x14ac:dyDescent="0.25">
      <c r="A14" s="3" t="s">
        <v>13</v>
      </c>
    </row>
    <row r="15" spans="1:1" ht="17" x14ac:dyDescent="0.25">
      <c r="A15" s="3" t="s">
        <v>14</v>
      </c>
    </row>
    <row r="16" spans="1:1" ht="17" x14ac:dyDescent="0.25">
      <c r="A16" s="3" t="s">
        <v>15</v>
      </c>
    </row>
    <row r="17" spans="1:22" ht="17" x14ac:dyDescent="0.25">
      <c r="A17" s="3" t="s">
        <v>16</v>
      </c>
    </row>
    <row r="18" spans="1:22" ht="17" x14ac:dyDescent="0.25">
      <c r="A18" s="3" t="s">
        <v>17</v>
      </c>
    </row>
    <row r="19" spans="1:22" ht="17" x14ac:dyDescent="0.25">
      <c r="A19" s="3" t="s">
        <v>18</v>
      </c>
    </row>
    <row r="20" spans="1:22" ht="17" x14ac:dyDescent="0.25">
      <c r="A20" s="3" t="s">
        <v>19</v>
      </c>
    </row>
    <row r="21" spans="1:22" ht="17" x14ac:dyDescent="0.25">
      <c r="A21" s="3" t="s">
        <v>20</v>
      </c>
    </row>
    <row r="22" spans="1:22" ht="17" x14ac:dyDescent="0.25">
      <c r="A22" s="3" t="s">
        <v>21</v>
      </c>
    </row>
    <row r="23" spans="1:22" ht="17" x14ac:dyDescent="0.25">
      <c r="A23" s="3" t="s">
        <v>22</v>
      </c>
    </row>
    <row r="24" spans="1:22" ht="17" x14ac:dyDescent="0.25">
      <c r="A24" s="3" t="s">
        <v>23</v>
      </c>
    </row>
    <row r="25" spans="1:22" ht="17" x14ac:dyDescent="0.25">
      <c r="A25" s="3" t="s">
        <v>1</v>
      </c>
    </row>
    <row r="26" spans="1:22" ht="17" x14ac:dyDescent="0.25">
      <c r="A26" s="3" t="s">
        <v>24</v>
      </c>
    </row>
    <row r="27" spans="1:22" ht="17" x14ac:dyDescent="0.25">
      <c r="A27" s="3">
        <v>1</v>
      </c>
      <c r="B27">
        <v>2</v>
      </c>
      <c r="C27">
        <v>3</v>
      </c>
      <c r="D27">
        <v>4</v>
      </c>
      <c r="E27">
        <v>5</v>
      </c>
      <c r="F27">
        <v>6</v>
      </c>
      <c r="G27">
        <v>7</v>
      </c>
      <c r="H27">
        <v>8</v>
      </c>
      <c r="I27">
        <v>9</v>
      </c>
      <c r="J27">
        <v>10</v>
      </c>
      <c r="K27">
        <v>11</v>
      </c>
      <c r="L27">
        <v>12</v>
      </c>
      <c r="M27">
        <v>13</v>
      </c>
      <c r="N27">
        <v>14</v>
      </c>
      <c r="O27">
        <v>15</v>
      </c>
      <c r="P27">
        <v>16</v>
      </c>
      <c r="Q27">
        <v>17</v>
      </c>
      <c r="R27">
        <v>18</v>
      </c>
      <c r="S27">
        <v>19</v>
      </c>
      <c r="T27">
        <v>20</v>
      </c>
    </row>
    <row r="28" spans="1:22" ht="17" x14ac:dyDescent="0.25">
      <c r="A28" s="3" t="s">
        <v>25</v>
      </c>
      <c r="B28" t="s">
        <v>26</v>
      </c>
      <c r="C28" t="s">
        <v>27</v>
      </c>
      <c r="D28" t="s">
        <v>28</v>
      </c>
      <c r="E28" t="s">
        <v>29</v>
      </c>
      <c r="F28" t="s">
        <v>30</v>
      </c>
      <c r="G28" t="s">
        <v>31</v>
      </c>
      <c r="H28" t="s">
        <v>32</v>
      </c>
      <c r="I28" t="s">
        <v>33</v>
      </c>
      <c r="J28" t="s">
        <v>34</v>
      </c>
      <c r="K28" t="s">
        <v>35</v>
      </c>
      <c r="L28" t="s">
        <v>36</v>
      </c>
      <c r="M28" t="s">
        <v>37</v>
      </c>
      <c r="N28" t="s">
        <v>38</v>
      </c>
      <c r="O28" t="s">
        <v>39</v>
      </c>
      <c r="P28" t="s">
        <v>40</v>
      </c>
      <c r="Q28" t="s">
        <v>41</v>
      </c>
      <c r="R28" t="s">
        <v>42</v>
      </c>
      <c r="S28" t="s">
        <v>43</v>
      </c>
      <c r="T28" t="s">
        <v>44</v>
      </c>
      <c r="U28" t="s">
        <v>45</v>
      </c>
      <c r="V28" t="s">
        <v>46</v>
      </c>
    </row>
    <row r="29" spans="1:22" x14ac:dyDescent="0.2">
      <c r="A29" s="12">
        <v>38577831</v>
      </c>
      <c r="B29">
        <v>35.632330000000003</v>
      </c>
      <c r="C29">
        <v>-117.432</v>
      </c>
      <c r="D29" s="1">
        <v>43662</v>
      </c>
      <c r="E29" s="2">
        <v>0.1160300925925926</v>
      </c>
      <c r="F29">
        <v>4.99</v>
      </c>
      <c r="G29">
        <v>5</v>
      </c>
      <c r="H29">
        <v>3.8</v>
      </c>
      <c r="I29" t="s">
        <v>47</v>
      </c>
      <c r="J29">
        <v>80</v>
      </c>
      <c r="K29">
        <v>42</v>
      </c>
      <c r="L29">
        <v>69</v>
      </c>
      <c r="M29">
        <v>24</v>
      </c>
      <c r="N29">
        <v>302</v>
      </c>
      <c r="O29">
        <v>67</v>
      </c>
      <c r="P29">
        <v>157</v>
      </c>
      <c r="Q29" s="5">
        <v>6.28E+21</v>
      </c>
      <c r="R29">
        <v>95</v>
      </c>
      <c r="S29">
        <v>5</v>
      </c>
      <c r="T29">
        <v>0</v>
      </c>
      <c r="U29" t="s">
        <v>45</v>
      </c>
    </row>
    <row r="30" spans="1:22" x14ac:dyDescent="0.2">
      <c r="A30" s="12">
        <v>38576311</v>
      </c>
      <c r="B30">
        <v>35.6785</v>
      </c>
      <c r="C30">
        <v>-117.506</v>
      </c>
      <c r="D30" s="1">
        <v>43661</v>
      </c>
      <c r="E30" s="2">
        <v>0.89575231481481488</v>
      </c>
      <c r="F30">
        <v>9.2100000000000009</v>
      </c>
      <c r="G30">
        <v>14</v>
      </c>
      <c r="H30">
        <v>3.69</v>
      </c>
      <c r="I30" t="s">
        <v>47</v>
      </c>
      <c r="J30">
        <v>79</v>
      </c>
      <c r="K30">
        <v>36</v>
      </c>
      <c r="L30">
        <v>89</v>
      </c>
      <c r="M30">
        <v>-13</v>
      </c>
      <c r="N30">
        <v>126</v>
      </c>
      <c r="O30">
        <v>77</v>
      </c>
      <c r="P30">
        <v>-179</v>
      </c>
      <c r="Q30" s="5">
        <v>4.29E+21</v>
      </c>
      <c r="R30">
        <v>98</v>
      </c>
      <c r="S30">
        <v>2</v>
      </c>
      <c r="T30">
        <v>0</v>
      </c>
      <c r="U30" t="s">
        <v>45</v>
      </c>
    </row>
    <row r="31" spans="1:22" x14ac:dyDescent="0.2">
      <c r="A31" s="12">
        <v>38548295</v>
      </c>
      <c r="B31">
        <v>35.636830000000003</v>
      </c>
      <c r="C31">
        <v>-117.58617</v>
      </c>
      <c r="D31" s="1">
        <v>43658</v>
      </c>
      <c r="E31" s="2">
        <v>0.54974537037037041</v>
      </c>
      <c r="F31">
        <v>9.48</v>
      </c>
      <c r="G31">
        <v>18</v>
      </c>
      <c r="H31">
        <v>4.9000000000000004</v>
      </c>
      <c r="I31" t="s">
        <v>47</v>
      </c>
      <c r="J31">
        <v>93</v>
      </c>
      <c r="K31">
        <v>142</v>
      </c>
      <c r="L31">
        <v>89</v>
      </c>
      <c r="M31">
        <v>175</v>
      </c>
      <c r="N31">
        <v>232</v>
      </c>
      <c r="O31">
        <v>85</v>
      </c>
      <c r="P31">
        <v>1</v>
      </c>
      <c r="Q31" s="5">
        <v>2.82E+23</v>
      </c>
      <c r="R31">
        <v>97</v>
      </c>
      <c r="S31">
        <v>3</v>
      </c>
      <c r="T31">
        <v>0</v>
      </c>
      <c r="U31" t="s">
        <v>45</v>
      </c>
    </row>
    <row r="32" spans="1:22" x14ac:dyDescent="0.2">
      <c r="A32" s="12">
        <v>38541359</v>
      </c>
      <c r="B32">
        <v>35.939500000000002</v>
      </c>
      <c r="C32">
        <v>-117.37882999999999</v>
      </c>
      <c r="D32" s="1">
        <v>43658</v>
      </c>
      <c r="E32" s="2">
        <v>0.144375</v>
      </c>
      <c r="F32">
        <v>1.9</v>
      </c>
      <c r="G32">
        <v>8</v>
      </c>
      <c r="H32">
        <v>3.94</v>
      </c>
      <c r="I32" t="s">
        <v>47</v>
      </c>
      <c r="J32">
        <v>82</v>
      </c>
      <c r="K32">
        <v>37</v>
      </c>
      <c r="L32">
        <v>86</v>
      </c>
      <c r="M32">
        <v>17</v>
      </c>
      <c r="N32">
        <v>306</v>
      </c>
      <c r="O32">
        <v>73</v>
      </c>
      <c r="P32">
        <v>176</v>
      </c>
      <c r="Q32" s="5">
        <v>1.02E+22</v>
      </c>
      <c r="R32">
        <v>98</v>
      </c>
      <c r="S32">
        <v>2</v>
      </c>
      <c r="T32">
        <v>0</v>
      </c>
      <c r="U32" t="s">
        <v>45</v>
      </c>
    </row>
    <row r="33" spans="1:21" x14ac:dyDescent="0.2">
      <c r="A33" s="12">
        <v>38538991</v>
      </c>
      <c r="B33">
        <v>35.950000000000003</v>
      </c>
      <c r="C33">
        <v>-117.703</v>
      </c>
      <c r="D33" s="1">
        <v>43657</v>
      </c>
      <c r="E33" s="2">
        <v>0.98980324074074078</v>
      </c>
      <c r="F33">
        <v>4.32</v>
      </c>
      <c r="G33">
        <v>5</v>
      </c>
      <c r="H33">
        <v>4.1399999999999997</v>
      </c>
      <c r="I33" t="s">
        <v>47</v>
      </c>
      <c r="J33">
        <v>79</v>
      </c>
      <c r="K33">
        <v>255</v>
      </c>
      <c r="L33">
        <v>86</v>
      </c>
      <c r="M33">
        <v>-4</v>
      </c>
      <c r="N33">
        <v>345</v>
      </c>
      <c r="O33">
        <v>86</v>
      </c>
      <c r="P33">
        <v>-176</v>
      </c>
      <c r="Q33" s="5">
        <v>2.0099999999999999E+22</v>
      </c>
      <c r="R33">
        <v>87</v>
      </c>
      <c r="S33">
        <v>13</v>
      </c>
      <c r="T33">
        <v>0</v>
      </c>
      <c r="U33" t="s">
        <v>45</v>
      </c>
    </row>
    <row r="34" spans="1:21" x14ac:dyDescent="0.2">
      <c r="A34" s="12">
        <v>38517119</v>
      </c>
      <c r="B34">
        <v>35.875830000000001</v>
      </c>
      <c r="C34">
        <v>-117.70766999999999</v>
      </c>
      <c r="D34" s="1">
        <v>43656</v>
      </c>
      <c r="E34" s="2">
        <v>0.50005787037037031</v>
      </c>
      <c r="F34">
        <v>5.0199999999999996</v>
      </c>
      <c r="G34">
        <v>8</v>
      </c>
      <c r="H34">
        <v>3.81</v>
      </c>
      <c r="I34" t="s">
        <v>47</v>
      </c>
      <c r="J34">
        <v>82</v>
      </c>
      <c r="K34">
        <v>219</v>
      </c>
      <c r="L34">
        <v>61</v>
      </c>
      <c r="M34">
        <v>-52</v>
      </c>
      <c r="N34">
        <v>341</v>
      </c>
      <c r="O34">
        <v>47</v>
      </c>
      <c r="P34">
        <v>-138</v>
      </c>
      <c r="Q34" s="5">
        <v>6.52E+21</v>
      </c>
      <c r="R34">
        <v>96</v>
      </c>
      <c r="S34">
        <v>4</v>
      </c>
      <c r="T34">
        <v>0</v>
      </c>
      <c r="U34" t="s">
        <v>45</v>
      </c>
    </row>
    <row r="35" spans="1:21" x14ac:dyDescent="0.2">
      <c r="A35" s="12">
        <v>38475431</v>
      </c>
      <c r="B35">
        <v>35.805669999999999</v>
      </c>
      <c r="C35">
        <v>-117.59399999999999</v>
      </c>
      <c r="D35" s="1">
        <v>43653</v>
      </c>
      <c r="E35" s="2">
        <v>0.47379629629629627</v>
      </c>
      <c r="F35">
        <v>10.06</v>
      </c>
      <c r="G35">
        <v>8</v>
      </c>
      <c r="H35">
        <v>4.1500000000000004</v>
      </c>
      <c r="I35" t="s">
        <v>47</v>
      </c>
      <c r="J35">
        <v>88</v>
      </c>
      <c r="K35">
        <v>233</v>
      </c>
      <c r="L35">
        <v>73</v>
      </c>
      <c r="M35">
        <v>-55</v>
      </c>
      <c r="N35">
        <v>346</v>
      </c>
      <c r="O35">
        <v>39</v>
      </c>
      <c r="P35">
        <v>-152</v>
      </c>
      <c r="Q35" s="5">
        <v>2.0999999999999998E+22</v>
      </c>
      <c r="R35">
        <v>86</v>
      </c>
      <c r="S35">
        <v>14</v>
      </c>
      <c r="T35">
        <v>0</v>
      </c>
      <c r="U35" t="s">
        <v>45</v>
      </c>
    </row>
    <row r="36" spans="1:21" x14ac:dyDescent="0.2">
      <c r="A36" s="12">
        <v>38472279</v>
      </c>
      <c r="B36">
        <v>35.768329999999999</v>
      </c>
      <c r="C36">
        <v>-117.57817</v>
      </c>
      <c r="D36" s="1">
        <v>43653</v>
      </c>
      <c r="E36" s="2">
        <v>0.23489583333333333</v>
      </c>
      <c r="F36">
        <v>10.45</v>
      </c>
      <c r="G36">
        <v>11</v>
      </c>
      <c r="H36">
        <v>4.53</v>
      </c>
      <c r="I36" t="s">
        <v>47</v>
      </c>
      <c r="J36">
        <v>86</v>
      </c>
      <c r="K36">
        <v>230</v>
      </c>
      <c r="L36">
        <v>81</v>
      </c>
      <c r="M36">
        <v>-46</v>
      </c>
      <c r="N36">
        <v>329</v>
      </c>
      <c r="O36">
        <v>45</v>
      </c>
      <c r="P36">
        <v>-167</v>
      </c>
      <c r="Q36" s="5">
        <v>7.8200000000000002E+22</v>
      </c>
      <c r="R36">
        <v>95</v>
      </c>
      <c r="S36">
        <v>5</v>
      </c>
      <c r="T36">
        <v>0</v>
      </c>
      <c r="U36" t="s">
        <v>45</v>
      </c>
    </row>
    <row r="37" spans="1:21" x14ac:dyDescent="0.2">
      <c r="A37" s="12">
        <v>38469375</v>
      </c>
      <c r="B37">
        <v>35.823500000000003</v>
      </c>
      <c r="C37">
        <v>-117.663</v>
      </c>
      <c r="D37" s="1">
        <v>43652</v>
      </c>
      <c r="E37" s="2">
        <v>0.99354166666666666</v>
      </c>
      <c r="F37">
        <v>6.51</v>
      </c>
      <c r="G37">
        <v>14</v>
      </c>
      <c r="H37">
        <v>4.5</v>
      </c>
      <c r="I37" t="s">
        <v>47</v>
      </c>
      <c r="J37">
        <v>88</v>
      </c>
      <c r="K37">
        <v>299</v>
      </c>
      <c r="L37">
        <v>85</v>
      </c>
      <c r="M37">
        <v>164</v>
      </c>
      <c r="N37">
        <v>30</v>
      </c>
      <c r="O37">
        <v>74</v>
      </c>
      <c r="P37">
        <v>5</v>
      </c>
      <c r="Q37" s="5">
        <v>7.0699999999999997E+22</v>
      </c>
      <c r="R37">
        <v>43</v>
      </c>
      <c r="S37">
        <v>57</v>
      </c>
      <c r="T37">
        <v>0</v>
      </c>
      <c r="U37" t="s">
        <v>45</v>
      </c>
    </row>
    <row r="38" spans="1:21" x14ac:dyDescent="0.2">
      <c r="A38" s="12">
        <v>38466495</v>
      </c>
      <c r="B38">
        <v>35.902169999999998</v>
      </c>
      <c r="C38">
        <v>-117.7295</v>
      </c>
      <c r="D38" s="1">
        <v>43652</v>
      </c>
      <c r="E38" s="2">
        <v>0.7494791666666667</v>
      </c>
      <c r="F38">
        <v>4.2699999999999996</v>
      </c>
      <c r="G38">
        <v>8</v>
      </c>
      <c r="H38">
        <v>3.96</v>
      </c>
      <c r="I38" t="s">
        <v>47</v>
      </c>
      <c r="J38">
        <v>80</v>
      </c>
      <c r="K38">
        <v>161</v>
      </c>
      <c r="L38">
        <v>82</v>
      </c>
      <c r="M38">
        <v>171</v>
      </c>
      <c r="N38">
        <v>253</v>
      </c>
      <c r="O38">
        <v>81</v>
      </c>
      <c r="P38">
        <v>8</v>
      </c>
      <c r="Q38" s="5">
        <v>1.0899999999999999E+22</v>
      </c>
      <c r="R38">
        <v>82</v>
      </c>
      <c r="S38">
        <v>18</v>
      </c>
      <c r="T38">
        <v>0</v>
      </c>
      <c r="U38" t="s">
        <v>45</v>
      </c>
    </row>
    <row r="39" spans="1:21" x14ac:dyDescent="0.2">
      <c r="A39" s="12">
        <v>38465703</v>
      </c>
      <c r="B39">
        <v>35.570500000000003</v>
      </c>
      <c r="C39">
        <v>-117.523</v>
      </c>
      <c r="D39" s="1">
        <v>43652</v>
      </c>
      <c r="E39" s="2">
        <v>0.69173611111111111</v>
      </c>
      <c r="F39">
        <v>10.050000000000001</v>
      </c>
      <c r="G39">
        <v>11</v>
      </c>
      <c r="H39">
        <v>4.1399999999999997</v>
      </c>
      <c r="I39" t="s">
        <v>47</v>
      </c>
      <c r="J39">
        <v>89</v>
      </c>
      <c r="K39">
        <v>140</v>
      </c>
      <c r="L39">
        <v>84</v>
      </c>
      <c r="M39">
        <v>169</v>
      </c>
      <c r="N39">
        <v>231</v>
      </c>
      <c r="O39">
        <v>79</v>
      </c>
      <c r="P39">
        <v>6</v>
      </c>
      <c r="Q39" s="5">
        <v>2E+22</v>
      </c>
      <c r="R39">
        <v>88</v>
      </c>
      <c r="S39">
        <v>12</v>
      </c>
      <c r="T39">
        <v>0</v>
      </c>
      <c r="U39" t="s">
        <v>45</v>
      </c>
    </row>
    <row r="40" spans="1:21" x14ac:dyDescent="0.2">
      <c r="A40" s="12">
        <v>38463551</v>
      </c>
      <c r="B40">
        <v>35.928330000000003</v>
      </c>
      <c r="C40">
        <v>-117.705</v>
      </c>
      <c r="D40" s="1">
        <v>43652</v>
      </c>
      <c r="E40" s="2">
        <v>0.54646990740740742</v>
      </c>
      <c r="F40">
        <v>2.37</v>
      </c>
      <c r="G40">
        <v>5</v>
      </c>
      <c r="H40">
        <v>4.5</v>
      </c>
      <c r="I40" t="s">
        <v>47</v>
      </c>
      <c r="J40">
        <v>91</v>
      </c>
      <c r="K40">
        <v>216</v>
      </c>
      <c r="L40">
        <v>73</v>
      </c>
      <c r="M40">
        <v>-33</v>
      </c>
      <c r="N40">
        <v>317</v>
      </c>
      <c r="O40">
        <v>59</v>
      </c>
      <c r="P40">
        <v>-160</v>
      </c>
      <c r="Q40" s="5">
        <v>6.9099999999999997E+22</v>
      </c>
      <c r="R40">
        <v>42</v>
      </c>
      <c r="S40">
        <v>58</v>
      </c>
      <c r="T40">
        <v>0</v>
      </c>
      <c r="U40" t="s">
        <v>45</v>
      </c>
    </row>
    <row r="41" spans="1:21" x14ac:dyDescent="0.2">
      <c r="A41" s="12">
        <v>38462679</v>
      </c>
      <c r="B41">
        <v>35.895330000000001</v>
      </c>
      <c r="C41">
        <v>-117.73367</v>
      </c>
      <c r="D41" s="1">
        <v>43652</v>
      </c>
      <c r="E41" s="2">
        <v>0.49523148148148149</v>
      </c>
      <c r="F41">
        <v>2.1</v>
      </c>
      <c r="G41">
        <v>5</v>
      </c>
      <c r="H41">
        <v>4.12</v>
      </c>
      <c r="I41" t="s">
        <v>47</v>
      </c>
      <c r="J41">
        <v>87</v>
      </c>
      <c r="K41">
        <v>42</v>
      </c>
      <c r="L41">
        <v>82</v>
      </c>
      <c r="M41">
        <v>16</v>
      </c>
      <c r="N41">
        <v>309</v>
      </c>
      <c r="O41">
        <v>74</v>
      </c>
      <c r="P41">
        <v>171</v>
      </c>
      <c r="Q41" s="5">
        <v>1.88E+22</v>
      </c>
      <c r="R41">
        <v>68</v>
      </c>
      <c r="S41">
        <v>32</v>
      </c>
      <c r="T41">
        <v>0</v>
      </c>
      <c r="U41" t="s">
        <v>45</v>
      </c>
    </row>
    <row r="42" spans="1:21" x14ac:dyDescent="0.2">
      <c r="A42" s="12">
        <v>38461879</v>
      </c>
      <c r="B42">
        <v>35.578499999999998</v>
      </c>
      <c r="C42">
        <v>-117.372</v>
      </c>
      <c r="D42" s="1">
        <v>43652</v>
      </c>
      <c r="E42" s="2">
        <v>0.45027777777777778</v>
      </c>
      <c r="F42">
        <v>5.6</v>
      </c>
      <c r="G42">
        <v>8</v>
      </c>
      <c r="H42">
        <v>4.04</v>
      </c>
      <c r="I42" t="s">
        <v>47</v>
      </c>
      <c r="J42">
        <v>79</v>
      </c>
      <c r="K42">
        <v>36</v>
      </c>
      <c r="L42">
        <v>83</v>
      </c>
      <c r="M42">
        <v>-25</v>
      </c>
      <c r="N42">
        <v>129</v>
      </c>
      <c r="O42">
        <v>65</v>
      </c>
      <c r="P42">
        <v>-173</v>
      </c>
      <c r="Q42" s="5">
        <v>1.44E+22</v>
      </c>
      <c r="R42">
        <v>71</v>
      </c>
      <c r="S42">
        <v>29</v>
      </c>
      <c r="T42">
        <v>0</v>
      </c>
      <c r="U42" t="s">
        <v>45</v>
      </c>
    </row>
    <row r="43" spans="1:21" x14ac:dyDescent="0.2">
      <c r="A43" s="12">
        <v>38460983</v>
      </c>
      <c r="B43">
        <v>35.909829999999999</v>
      </c>
      <c r="C43">
        <v>-117.73233</v>
      </c>
      <c r="D43" s="1">
        <v>43652</v>
      </c>
      <c r="E43" s="2">
        <v>0.39630787037037035</v>
      </c>
      <c r="F43">
        <v>4.1500000000000004</v>
      </c>
      <c r="G43">
        <v>8</v>
      </c>
      <c r="H43">
        <v>4.49</v>
      </c>
      <c r="I43" t="s">
        <v>47</v>
      </c>
      <c r="J43">
        <v>92</v>
      </c>
      <c r="K43">
        <v>341</v>
      </c>
      <c r="L43">
        <v>81</v>
      </c>
      <c r="M43">
        <v>-167</v>
      </c>
      <c r="N43">
        <v>249</v>
      </c>
      <c r="O43">
        <v>77</v>
      </c>
      <c r="P43">
        <v>-10</v>
      </c>
      <c r="Q43" s="5">
        <v>6.7700000000000003E+22</v>
      </c>
      <c r="R43">
        <v>82</v>
      </c>
      <c r="S43">
        <v>18</v>
      </c>
      <c r="T43">
        <v>0</v>
      </c>
      <c r="U43" t="s">
        <v>45</v>
      </c>
    </row>
    <row r="44" spans="1:21" x14ac:dyDescent="0.2">
      <c r="A44" s="12">
        <v>38460967</v>
      </c>
      <c r="B44">
        <v>35.898000000000003</v>
      </c>
      <c r="C44">
        <v>-117.72717</v>
      </c>
      <c r="D44" s="1">
        <v>43652</v>
      </c>
      <c r="E44" s="2">
        <v>0.39478009259259261</v>
      </c>
      <c r="F44">
        <v>3.95</v>
      </c>
      <c r="G44">
        <v>8</v>
      </c>
      <c r="H44">
        <v>4.8899999999999997</v>
      </c>
      <c r="I44" t="s">
        <v>47</v>
      </c>
      <c r="J44">
        <v>86</v>
      </c>
      <c r="K44">
        <v>67</v>
      </c>
      <c r="L44">
        <v>90</v>
      </c>
      <c r="M44">
        <v>6</v>
      </c>
      <c r="N44">
        <v>337</v>
      </c>
      <c r="O44">
        <v>84</v>
      </c>
      <c r="P44">
        <v>180</v>
      </c>
      <c r="Q44" s="5">
        <v>2.69E+23</v>
      </c>
      <c r="R44">
        <v>81</v>
      </c>
      <c r="S44">
        <v>19</v>
      </c>
      <c r="T44">
        <v>0</v>
      </c>
      <c r="U44" t="s">
        <v>45</v>
      </c>
    </row>
    <row r="45" spans="1:21" x14ac:dyDescent="0.2">
      <c r="A45" s="12">
        <v>38460631</v>
      </c>
      <c r="B45">
        <v>35.602170000000001</v>
      </c>
      <c r="C45">
        <v>-117.38782999999999</v>
      </c>
      <c r="D45" s="1">
        <v>43652</v>
      </c>
      <c r="E45" s="2">
        <v>0.37495370370370368</v>
      </c>
      <c r="F45">
        <v>6.72</v>
      </c>
      <c r="G45">
        <v>5</v>
      </c>
      <c r="H45">
        <v>3.6</v>
      </c>
      <c r="I45" t="s">
        <v>48</v>
      </c>
      <c r="J45">
        <v>85</v>
      </c>
      <c r="K45">
        <v>238</v>
      </c>
      <c r="L45">
        <v>82</v>
      </c>
      <c r="M45">
        <v>-11</v>
      </c>
      <c r="N45">
        <v>330</v>
      </c>
      <c r="O45">
        <v>79</v>
      </c>
      <c r="P45">
        <v>-172</v>
      </c>
      <c r="Q45" s="5">
        <v>1.72E+22</v>
      </c>
      <c r="R45">
        <v>86</v>
      </c>
      <c r="S45">
        <v>14</v>
      </c>
      <c r="T45">
        <v>0</v>
      </c>
      <c r="U45" t="s">
        <v>45</v>
      </c>
    </row>
    <row r="46" spans="1:21" x14ac:dyDescent="0.2">
      <c r="A46" s="12">
        <v>38460311</v>
      </c>
      <c r="B46">
        <v>35.639000000000003</v>
      </c>
      <c r="C46">
        <v>-117.49133</v>
      </c>
      <c r="D46" s="1">
        <v>43652</v>
      </c>
      <c r="E46" s="2">
        <v>0.35622685185185188</v>
      </c>
      <c r="F46">
        <v>3.14</v>
      </c>
      <c r="G46">
        <v>5</v>
      </c>
      <c r="H46">
        <v>4.5599999999999996</v>
      </c>
      <c r="I46" t="s">
        <v>47</v>
      </c>
      <c r="J46">
        <v>92</v>
      </c>
      <c r="K46">
        <v>245</v>
      </c>
      <c r="L46">
        <v>72</v>
      </c>
      <c r="M46">
        <v>26</v>
      </c>
      <c r="N46">
        <v>147</v>
      </c>
      <c r="O46">
        <v>65</v>
      </c>
      <c r="P46">
        <v>161</v>
      </c>
      <c r="Q46" s="5">
        <v>8.6699999999999997E+22</v>
      </c>
      <c r="R46">
        <v>36</v>
      </c>
      <c r="S46">
        <v>64</v>
      </c>
      <c r="T46">
        <v>0</v>
      </c>
      <c r="U46" t="s">
        <v>45</v>
      </c>
    </row>
    <row r="47" spans="1:21" x14ac:dyDescent="0.2">
      <c r="A47" s="12">
        <v>38457967</v>
      </c>
      <c r="B47">
        <v>35.9</v>
      </c>
      <c r="C47">
        <v>-117.73766999999999</v>
      </c>
      <c r="D47" s="1">
        <v>43652</v>
      </c>
      <c r="E47" s="2">
        <v>0.19230324074074076</v>
      </c>
      <c r="F47">
        <v>1.9</v>
      </c>
      <c r="G47">
        <v>5</v>
      </c>
      <c r="H47">
        <v>4.8499999999999996</v>
      </c>
      <c r="I47" t="s">
        <v>47</v>
      </c>
      <c r="J47">
        <v>73</v>
      </c>
      <c r="K47">
        <v>223</v>
      </c>
      <c r="L47">
        <v>81</v>
      </c>
      <c r="M47">
        <v>-12</v>
      </c>
      <c r="N47">
        <v>315</v>
      </c>
      <c r="O47">
        <v>78</v>
      </c>
      <c r="P47">
        <v>-171</v>
      </c>
      <c r="Q47" s="5">
        <v>2.3099999999999999E+23</v>
      </c>
      <c r="R47">
        <v>23</v>
      </c>
      <c r="S47">
        <v>77</v>
      </c>
      <c r="T47">
        <v>0</v>
      </c>
      <c r="U47" t="s">
        <v>45</v>
      </c>
    </row>
    <row r="48" spans="1:21" x14ac:dyDescent="0.2">
      <c r="A48" s="12">
        <v>38457511</v>
      </c>
      <c r="B48">
        <v>35.769500000000001</v>
      </c>
      <c r="C48">
        <v>-117.59932999999999</v>
      </c>
      <c r="D48" s="1">
        <v>43652</v>
      </c>
      <c r="E48" s="2">
        <v>0.13880787037037037</v>
      </c>
      <c r="F48">
        <v>8</v>
      </c>
      <c r="G48">
        <v>8</v>
      </c>
      <c r="H48">
        <v>7.1</v>
      </c>
      <c r="I48" t="s">
        <v>47</v>
      </c>
      <c r="J48">
        <v>81</v>
      </c>
      <c r="K48">
        <v>231</v>
      </c>
      <c r="L48">
        <v>83</v>
      </c>
      <c r="M48">
        <v>-9</v>
      </c>
      <c r="N48">
        <v>322</v>
      </c>
      <c r="O48">
        <v>81</v>
      </c>
      <c r="P48">
        <v>-173</v>
      </c>
      <c r="Q48" s="5">
        <v>2.7100000000000001E+26</v>
      </c>
      <c r="R48">
        <v>97</v>
      </c>
      <c r="S48">
        <v>3</v>
      </c>
      <c r="T48">
        <v>0</v>
      </c>
      <c r="U48" t="s">
        <v>45</v>
      </c>
    </row>
    <row r="49" spans="1:21" x14ac:dyDescent="0.2">
      <c r="A49" s="12">
        <v>38457487</v>
      </c>
      <c r="B49">
        <v>35.72533</v>
      </c>
      <c r="C49">
        <v>-117.5535</v>
      </c>
      <c r="D49" s="1">
        <v>43652</v>
      </c>
      <c r="E49" s="2">
        <v>0.13648148148148148</v>
      </c>
      <c r="F49">
        <v>0.88</v>
      </c>
      <c r="G49">
        <v>14</v>
      </c>
      <c r="H49">
        <v>4.97</v>
      </c>
      <c r="I49" t="s">
        <v>47</v>
      </c>
      <c r="J49">
        <v>83</v>
      </c>
      <c r="K49">
        <v>318</v>
      </c>
      <c r="L49">
        <v>83</v>
      </c>
      <c r="M49">
        <v>-164</v>
      </c>
      <c r="N49">
        <v>226</v>
      </c>
      <c r="O49">
        <v>74</v>
      </c>
      <c r="P49">
        <v>-8</v>
      </c>
      <c r="Q49" s="5">
        <v>3.5699999999999998E+23</v>
      </c>
      <c r="R49">
        <v>83</v>
      </c>
      <c r="S49">
        <v>17</v>
      </c>
      <c r="T49">
        <v>0</v>
      </c>
      <c r="U49" t="s">
        <v>45</v>
      </c>
    </row>
    <row r="50" spans="1:21" x14ac:dyDescent="0.2">
      <c r="A50" s="12">
        <v>38451079</v>
      </c>
      <c r="B50">
        <v>35.77167</v>
      </c>
      <c r="C50">
        <v>-117.57067000000001</v>
      </c>
      <c r="D50" s="1">
        <v>43651</v>
      </c>
      <c r="E50" s="2">
        <v>0.52673611111111118</v>
      </c>
      <c r="F50">
        <v>6.82</v>
      </c>
      <c r="G50">
        <v>11</v>
      </c>
      <c r="H50">
        <v>4.09</v>
      </c>
      <c r="I50" t="s">
        <v>47</v>
      </c>
      <c r="J50">
        <v>90</v>
      </c>
      <c r="K50">
        <v>238</v>
      </c>
      <c r="L50">
        <v>85</v>
      </c>
      <c r="M50">
        <v>9</v>
      </c>
      <c r="N50">
        <v>147</v>
      </c>
      <c r="O50">
        <v>81</v>
      </c>
      <c r="P50">
        <v>175</v>
      </c>
      <c r="Q50" s="5">
        <v>1.7100000000000001E+22</v>
      </c>
      <c r="R50">
        <v>91</v>
      </c>
      <c r="S50">
        <v>9</v>
      </c>
      <c r="T50">
        <v>0</v>
      </c>
      <c r="U50" t="s">
        <v>45</v>
      </c>
    </row>
    <row r="51" spans="1:21" x14ac:dyDescent="0.2">
      <c r="A51" s="12">
        <v>38450263</v>
      </c>
      <c r="B51">
        <v>35.760330000000003</v>
      </c>
      <c r="C51">
        <v>-117.575</v>
      </c>
      <c r="D51" s="1">
        <v>43651</v>
      </c>
      <c r="E51" s="2">
        <v>0.46380787037037036</v>
      </c>
      <c r="F51">
        <v>6.95</v>
      </c>
      <c r="G51">
        <v>8</v>
      </c>
      <c r="H51">
        <v>5.37</v>
      </c>
      <c r="I51" t="s">
        <v>47</v>
      </c>
      <c r="J51">
        <v>87</v>
      </c>
      <c r="K51">
        <v>313</v>
      </c>
      <c r="L51">
        <v>75</v>
      </c>
      <c r="M51">
        <v>-159</v>
      </c>
      <c r="N51">
        <v>217</v>
      </c>
      <c r="O51">
        <v>69</v>
      </c>
      <c r="P51">
        <v>-16</v>
      </c>
      <c r="Q51" s="5">
        <v>1.41E+24</v>
      </c>
      <c r="R51">
        <v>89</v>
      </c>
      <c r="S51">
        <v>11</v>
      </c>
      <c r="T51">
        <v>0</v>
      </c>
      <c r="U51" t="s">
        <v>45</v>
      </c>
    </row>
    <row r="52" spans="1:21" x14ac:dyDescent="0.2">
      <c r="A52" s="12">
        <v>38446647</v>
      </c>
      <c r="B52">
        <v>35.640169999999998</v>
      </c>
      <c r="C52">
        <v>-117.54617</v>
      </c>
      <c r="D52" s="1">
        <v>43651</v>
      </c>
      <c r="E52" s="2">
        <v>8.4710648148148146E-2</v>
      </c>
      <c r="F52">
        <v>11.3</v>
      </c>
      <c r="G52">
        <v>14</v>
      </c>
      <c r="H52">
        <v>3.98</v>
      </c>
      <c r="I52" t="s">
        <v>47</v>
      </c>
      <c r="J52">
        <v>84</v>
      </c>
      <c r="K52">
        <v>122</v>
      </c>
      <c r="L52">
        <v>87</v>
      </c>
      <c r="M52">
        <v>-169</v>
      </c>
      <c r="N52">
        <v>31</v>
      </c>
      <c r="O52">
        <v>79</v>
      </c>
      <c r="P52">
        <v>-3</v>
      </c>
      <c r="Q52" s="5">
        <v>1.1699999999999999E+22</v>
      </c>
      <c r="R52">
        <v>88</v>
      </c>
      <c r="S52">
        <v>12</v>
      </c>
      <c r="T52">
        <v>0</v>
      </c>
      <c r="U52" t="s">
        <v>45</v>
      </c>
    </row>
    <row r="53" spans="1:21" x14ac:dyDescent="0.2">
      <c r="A53" s="12">
        <v>38446159</v>
      </c>
      <c r="B53">
        <v>35.694670000000002</v>
      </c>
      <c r="C53">
        <v>-117.50833</v>
      </c>
      <c r="D53" s="1">
        <v>43651</v>
      </c>
      <c r="E53" s="2">
        <v>3.170138888888889E-2</v>
      </c>
      <c r="F53">
        <v>6.22</v>
      </c>
      <c r="G53">
        <v>8</v>
      </c>
      <c r="H53">
        <v>3.85</v>
      </c>
      <c r="I53" t="s">
        <v>47</v>
      </c>
      <c r="J53">
        <v>48</v>
      </c>
      <c r="K53">
        <v>239</v>
      </c>
      <c r="L53">
        <v>77</v>
      </c>
      <c r="M53">
        <v>-26</v>
      </c>
      <c r="N53">
        <v>335</v>
      </c>
      <c r="O53">
        <v>65</v>
      </c>
      <c r="P53">
        <v>-165</v>
      </c>
      <c r="Q53" s="5">
        <v>7.34E+21</v>
      </c>
      <c r="R53">
        <v>79</v>
      </c>
      <c r="S53">
        <v>21</v>
      </c>
      <c r="T53">
        <v>0</v>
      </c>
      <c r="U53" t="s">
        <v>45</v>
      </c>
    </row>
    <row r="54" spans="1:21" x14ac:dyDescent="0.2">
      <c r="A54" s="12">
        <v>38445703</v>
      </c>
      <c r="B54">
        <v>35.601170000000003</v>
      </c>
      <c r="C54">
        <v>-117.61067</v>
      </c>
      <c r="D54" s="1">
        <v>43650</v>
      </c>
      <c r="E54" s="2">
        <v>0.9819675925925927</v>
      </c>
      <c r="F54">
        <v>4.75</v>
      </c>
      <c r="G54">
        <v>5</v>
      </c>
      <c r="H54">
        <v>4.04</v>
      </c>
      <c r="I54" t="s">
        <v>47</v>
      </c>
      <c r="J54">
        <v>87</v>
      </c>
      <c r="K54">
        <v>37</v>
      </c>
      <c r="L54">
        <v>83</v>
      </c>
      <c r="M54">
        <v>-20</v>
      </c>
      <c r="N54">
        <v>130</v>
      </c>
      <c r="O54">
        <v>70</v>
      </c>
      <c r="P54">
        <v>-173</v>
      </c>
      <c r="Q54" s="5">
        <v>1.4300000000000001E+22</v>
      </c>
      <c r="R54">
        <v>48</v>
      </c>
      <c r="S54">
        <v>52</v>
      </c>
      <c r="T54">
        <v>0</v>
      </c>
      <c r="U54" t="s">
        <v>45</v>
      </c>
    </row>
    <row r="55" spans="1:21" x14ac:dyDescent="0.2">
      <c r="A55" s="12">
        <v>38445087</v>
      </c>
      <c r="B55">
        <v>35.74633</v>
      </c>
      <c r="C55">
        <v>-117.56367</v>
      </c>
      <c r="D55" s="1">
        <v>43650</v>
      </c>
      <c r="E55" s="2">
        <v>0.92509259259259258</v>
      </c>
      <c r="F55">
        <v>5.76</v>
      </c>
      <c r="G55">
        <v>8</v>
      </c>
      <c r="H55">
        <v>4.43</v>
      </c>
      <c r="I55" t="s">
        <v>47</v>
      </c>
      <c r="J55">
        <v>90</v>
      </c>
      <c r="K55">
        <v>326</v>
      </c>
      <c r="L55">
        <v>88</v>
      </c>
      <c r="M55">
        <v>-175</v>
      </c>
      <c r="N55">
        <v>236</v>
      </c>
      <c r="O55">
        <v>85</v>
      </c>
      <c r="P55">
        <v>-2</v>
      </c>
      <c r="Q55" s="5">
        <v>5.5499999999999997E+22</v>
      </c>
      <c r="R55">
        <v>97</v>
      </c>
      <c r="S55">
        <v>3</v>
      </c>
      <c r="T55">
        <v>0</v>
      </c>
      <c r="U55" t="s">
        <v>45</v>
      </c>
    </row>
    <row r="56" spans="1:21" x14ac:dyDescent="0.2">
      <c r="A56" s="12">
        <v>38443719</v>
      </c>
      <c r="B56">
        <v>35.716000000000001</v>
      </c>
      <c r="C56">
        <v>-117.56</v>
      </c>
      <c r="D56" s="1">
        <v>43650</v>
      </c>
      <c r="E56" s="2">
        <v>0.78895833333333332</v>
      </c>
      <c r="F56">
        <v>1.92</v>
      </c>
      <c r="G56">
        <v>5</v>
      </c>
      <c r="H56">
        <v>4.58</v>
      </c>
      <c r="I56" t="s">
        <v>47</v>
      </c>
      <c r="J56">
        <v>81</v>
      </c>
      <c r="K56">
        <v>323</v>
      </c>
      <c r="L56">
        <v>78</v>
      </c>
      <c r="M56">
        <v>167</v>
      </c>
      <c r="N56">
        <v>56</v>
      </c>
      <c r="O56">
        <v>77</v>
      </c>
      <c r="P56">
        <v>12</v>
      </c>
      <c r="Q56" s="5">
        <v>9.3099999999999997E+22</v>
      </c>
      <c r="R56">
        <v>69</v>
      </c>
      <c r="S56">
        <v>31</v>
      </c>
      <c r="T56">
        <v>0</v>
      </c>
      <c r="U56" t="s">
        <v>45</v>
      </c>
    </row>
    <row r="57" spans="1:21" x14ac:dyDescent="0.2">
      <c r="A57" s="12">
        <v>38443191</v>
      </c>
      <c r="B57">
        <v>35.643999999999998</v>
      </c>
      <c r="C57">
        <v>-117.56717</v>
      </c>
      <c r="D57" s="1">
        <v>43650</v>
      </c>
      <c r="E57" s="2">
        <v>0.73266203703703703</v>
      </c>
      <c r="F57">
        <v>4.6399999999999997</v>
      </c>
      <c r="G57">
        <v>11</v>
      </c>
      <c r="H57">
        <v>4.49</v>
      </c>
      <c r="I57" t="s">
        <v>48</v>
      </c>
      <c r="J57">
        <v>91</v>
      </c>
      <c r="K57">
        <v>315</v>
      </c>
      <c r="L57">
        <v>79</v>
      </c>
      <c r="M57">
        <v>-164</v>
      </c>
      <c r="N57">
        <v>221</v>
      </c>
      <c r="O57">
        <v>74</v>
      </c>
      <c r="P57">
        <v>-12</v>
      </c>
      <c r="Q57" s="5">
        <v>5.7100000000000001E+25</v>
      </c>
      <c r="R57">
        <v>81</v>
      </c>
      <c r="S57">
        <v>19</v>
      </c>
      <c r="T57">
        <v>0</v>
      </c>
      <c r="U57" t="s">
        <v>45</v>
      </c>
    </row>
    <row r="58" spans="1:21" x14ac:dyDescent="0.2">
      <c r="A58" s="12">
        <v>38443183</v>
      </c>
      <c r="B58">
        <v>35.705329999999996</v>
      </c>
      <c r="C58">
        <v>-117.50382999999999</v>
      </c>
      <c r="D58" s="1">
        <v>43650</v>
      </c>
      <c r="E58" s="2">
        <v>0.73181712962962964</v>
      </c>
      <c r="F58">
        <v>10.5</v>
      </c>
      <c r="G58">
        <v>8</v>
      </c>
      <c r="H58">
        <v>6.4</v>
      </c>
      <c r="I58" t="s">
        <v>47</v>
      </c>
      <c r="J58">
        <v>85</v>
      </c>
      <c r="K58">
        <v>137</v>
      </c>
      <c r="L58">
        <v>86</v>
      </c>
      <c r="M58">
        <v>156</v>
      </c>
      <c r="N58">
        <v>228</v>
      </c>
      <c r="O58">
        <v>66</v>
      </c>
      <c r="P58">
        <v>4</v>
      </c>
      <c r="Q58" s="5">
        <v>4.88E+25</v>
      </c>
      <c r="R58">
        <v>74</v>
      </c>
      <c r="S58">
        <v>26</v>
      </c>
      <c r="T58">
        <v>0</v>
      </c>
      <c r="U58" t="s">
        <v>45</v>
      </c>
    </row>
    <row r="59" spans="1:21" x14ac:dyDescent="0.2">
      <c r="A59" s="12">
        <v>38443095</v>
      </c>
      <c r="B59">
        <v>35.708170000000003</v>
      </c>
      <c r="C59">
        <v>-117.50367</v>
      </c>
      <c r="D59" s="1">
        <v>43650</v>
      </c>
      <c r="E59" s="2">
        <v>0.71035879629629628</v>
      </c>
      <c r="F59">
        <v>10.6</v>
      </c>
      <c r="G59">
        <v>8</v>
      </c>
      <c r="H59">
        <v>3.98</v>
      </c>
      <c r="I59" t="s">
        <v>47</v>
      </c>
      <c r="J59">
        <v>76</v>
      </c>
      <c r="K59">
        <v>318</v>
      </c>
      <c r="L59">
        <v>81</v>
      </c>
      <c r="M59">
        <v>167</v>
      </c>
      <c r="N59">
        <v>50</v>
      </c>
      <c r="O59">
        <v>77</v>
      </c>
      <c r="P59">
        <v>9</v>
      </c>
      <c r="Q59" s="5">
        <v>1.16E+22</v>
      </c>
      <c r="R59">
        <v>93</v>
      </c>
      <c r="S59">
        <v>7</v>
      </c>
      <c r="T59">
        <v>0</v>
      </c>
      <c r="U59" t="s">
        <v>45</v>
      </c>
    </row>
    <row r="61" spans="1:21" x14ac:dyDescent="0.2">
      <c r="D61" s="8"/>
    </row>
    <row r="62" spans="1:21" x14ac:dyDescent="0.2">
      <c r="D62" s="8"/>
    </row>
    <row r="63" spans="1:21" x14ac:dyDescent="0.2">
      <c r="D63" s="8"/>
    </row>
    <row r="64" spans="1:21" x14ac:dyDescent="0.2">
      <c r="A64" s="6"/>
      <c r="D64" s="8"/>
    </row>
    <row r="65" spans="1:4" x14ac:dyDescent="0.2">
      <c r="A65" s="6"/>
      <c r="D65" s="8"/>
    </row>
    <row r="66" spans="1:4" x14ac:dyDescent="0.2">
      <c r="A66" s="6"/>
      <c r="D66" s="8"/>
    </row>
    <row r="67" spans="1:4" x14ac:dyDescent="0.2">
      <c r="A67" s="6"/>
      <c r="D67" s="8"/>
    </row>
    <row r="68" spans="1:4" x14ac:dyDescent="0.2">
      <c r="A68" s="6"/>
      <c r="D68" s="8"/>
    </row>
    <row r="69" spans="1:4" x14ac:dyDescent="0.2">
      <c r="A69" s="6"/>
      <c r="D69" s="8"/>
    </row>
    <row r="70" spans="1:4" x14ac:dyDescent="0.2">
      <c r="A70" s="6"/>
      <c r="D70" s="8"/>
    </row>
    <row r="71" spans="1:4" x14ac:dyDescent="0.2">
      <c r="A71" s="6"/>
      <c r="D71" s="8"/>
    </row>
    <row r="72" spans="1:4" x14ac:dyDescent="0.2">
      <c r="A72" s="6"/>
      <c r="D72" s="8"/>
    </row>
    <row r="73" spans="1:4" x14ac:dyDescent="0.2">
      <c r="A73" s="6"/>
      <c r="D73" s="8"/>
    </row>
    <row r="74" spans="1:4" x14ac:dyDescent="0.2">
      <c r="A74" s="6"/>
      <c r="D74" s="8"/>
    </row>
    <row r="75" spans="1:4" x14ac:dyDescent="0.2">
      <c r="A75" s="6"/>
      <c r="D75" s="8"/>
    </row>
    <row r="76" spans="1:4" x14ac:dyDescent="0.2">
      <c r="A76" s="6"/>
      <c r="D76" s="8"/>
    </row>
    <row r="77" spans="1:4" x14ac:dyDescent="0.2">
      <c r="A77" s="6"/>
      <c r="D77" s="8"/>
    </row>
    <row r="78" spans="1:4" x14ac:dyDescent="0.2">
      <c r="A78" s="6"/>
      <c r="D78" s="8"/>
    </row>
    <row r="79" spans="1:4" x14ac:dyDescent="0.2">
      <c r="A79" s="6"/>
      <c r="D79" s="8"/>
    </row>
    <row r="80" spans="1:4" x14ac:dyDescent="0.2">
      <c r="A80" s="6"/>
      <c r="D80" s="8"/>
    </row>
    <row r="81" spans="1:4" x14ac:dyDescent="0.2">
      <c r="A81" s="6"/>
      <c r="D81" s="8"/>
    </row>
    <row r="82" spans="1:4" x14ac:dyDescent="0.2">
      <c r="A82" s="6"/>
      <c r="D82" s="8"/>
    </row>
    <row r="83" spans="1:4" x14ac:dyDescent="0.2">
      <c r="A83" s="6"/>
      <c r="D83" s="8"/>
    </row>
    <row r="84" spans="1:4" x14ac:dyDescent="0.2">
      <c r="A84" s="6"/>
      <c r="D84" s="8"/>
    </row>
    <row r="85" spans="1:4" x14ac:dyDescent="0.2">
      <c r="A85" s="6"/>
      <c r="D85" s="8"/>
    </row>
    <row r="86" spans="1:4" x14ac:dyDescent="0.2">
      <c r="A86" s="6"/>
      <c r="D86" s="8"/>
    </row>
    <row r="87" spans="1:4" x14ac:dyDescent="0.2">
      <c r="A87" s="6"/>
      <c r="D87" s="8"/>
    </row>
    <row r="88" spans="1:4" x14ac:dyDescent="0.2">
      <c r="A88" s="6"/>
      <c r="D88" s="8"/>
    </row>
    <row r="89" spans="1:4" x14ac:dyDescent="0.2">
      <c r="A89" s="6"/>
      <c r="D89" s="8"/>
    </row>
    <row r="90" spans="1:4" x14ac:dyDescent="0.2">
      <c r="A90" s="6"/>
      <c r="D90" s="8"/>
    </row>
    <row r="91" spans="1:4" x14ac:dyDescent="0.2">
      <c r="A91" s="6"/>
      <c r="D91" s="8"/>
    </row>
    <row r="92" spans="1:4" x14ac:dyDescent="0.2">
      <c r="A92" s="6"/>
    </row>
    <row r="93" spans="1:4" x14ac:dyDescent="0.2">
      <c r="A93" s="6"/>
    </row>
    <row r="94" spans="1:4" x14ac:dyDescent="0.2">
      <c r="A94" s="6"/>
    </row>
    <row r="95" spans="1:4" x14ac:dyDescent="0.2">
      <c r="A95" s="6"/>
    </row>
    <row r="96" spans="1:4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"/>
    </row>
    <row r="108" spans="1:1" x14ac:dyDescent="0.2">
      <c r="A108" s="6"/>
    </row>
    <row r="109" spans="1:1" x14ac:dyDescent="0.2">
      <c r="A109" s="6"/>
    </row>
    <row r="110" spans="1:1" x14ac:dyDescent="0.2">
      <c r="A110" s="6"/>
    </row>
    <row r="111" spans="1:1" x14ac:dyDescent="0.2">
      <c r="A111" s="6"/>
    </row>
    <row r="112" spans="1:1" x14ac:dyDescent="0.2">
      <c r="A112" s="6"/>
    </row>
    <row r="113" spans="1:1" x14ac:dyDescent="0.2">
      <c r="A113" s="6"/>
    </row>
    <row r="114" spans="1:1" x14ac:dyDescent="0.2">
      <c r="A114" s="6"/>
    </row>
    <row r="115" spans="1:1" x14ac:dyDescent="0.2">
      <c r="A115" s="6"/>
    </row>
    <row r="116" spans="1:1" x14ac:dyDescent="0.2">
      <c r="A116" s="6"/>
    </row>
    <row r="117" spans="1:1" x14ac:dyDescent="0.2">
      <c r="A117" s="6"/>
    </row>
    <row r="140" spans="1:3" ht="18" x14ac:dyDescent="0.2">
      <c r="A140" s="10"/>
      <c r="B140" s="10"/>
      <c r="C140" s="38"/>
    </row>
    <row r="141" spans="1:3" ht="18" x14ac:dyDescent="0.2">
      <c r="A141" s="11"/>
      <c r="B141" s="11"/>
      <c r="C141" s="38"/>
    </row>
    <row r="142" spans="1:3" ht="18" x14ac:dyDescent="0.2">
      <c r="A142" s="11"/>
      <c r="B142" s="11"/>
      <c r="C142" s="11"/>
    </row>
    <row r="143" spans="1:3" ht="18" x14ac:dyDescent="0.2">
      <c r="A143" s="11"/>
      <c r="B143" s="11"/>
      <c r="C143" s="11"/>
    </row>
    <row r="144" spans="1:3" ht="18" x14ac:dyDescent="0.2">
      <c r="A144" s="11"/>
      <c r="B144" s="11"/>
      <c r="C144" s="11"/>
    </row>
    <row r="145" spans="1:2" ht="18" x14ac:dyDescent="0.2">
      <c r="A145" s="11"/>
      <c r="B145" s="11"/>
    </row>
  </sheetData>
  <mergeCells count="1">
    <mergeCell ref="C140:C1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7C-E5BA-9342-AC9E-EA2E963FEB82}">
  <dimension ref="A1:AB2279"/>
  <sheetViews>
    <sheetView topLeftCell="A2244" workbookViewId="0">
      <selection activeCell="A32" sqref="A32:A2279"/>
    </sheetView>
  </sheetViews>
  <sheetFormatPr baseColWidth="10" defaultRowHeight="16" x14ac:dyDescent="0.2"/>
  <sheetData>
    <row r="1" spans="1:2" x14ac:dyDescent="0.2">
      <c r="A1" t="s">
        <v>49</v>
      </c>
    </row>
    <row r="2" spans="1:2" ht="17" x14ac:dyDescent="0.25">
      <c r="A2" s="3" t="s">
        <v>50</v>
      </c>
    </row>
    <row r="3" spans="1:2" ht="17" x14ac:dyDescent="0.25">
      <c r="A3" s="3"/>
    </row>
    <row r="4" spans="1:2" x14ac:dyDescent="0.2">
      <c r="A4" t="s">
        <v>51</v>
      </c>
      <c r="B4" t="s">
        <v>52</v>
      </c>
    </row>
    <row r="5" spans="1:2" x14ac:dyDescent="0.2">
      <c r="A5" t="s">
        <v>53</v>
      </c>
      <c r="B5" t="s">
        <v>54</v>
      </c>
    </row>
    <row r="6" spans="1:2" x14ac:dyDescent="0.2">
      <c r="A6" t="s">
        <v>55</v>
      </c>
      <c r="B6" t="s">
        <v>56</v>
      </c>
    </row>
    <row r="7" spans="1:2" x14ac:dyDescent="0.2">
      <c r="A7" t="s">
        <v>57</v>
      </c>
      <c r="B7" t="s">
        <v>58</v>
      </c>
    </row>
    <row r="8" spans="1:2" x14ac:dyDescent="0.2">
      <c r="A8" t="s">
        <v>59</v>
      </c>
      <c r="B8" t="s">
        <v>60</v>
      </c>
    </row>
    <row r="9" spans="1:2" x14ac:dyDescent="0.2">
      <c r="A9" t="s">
        <v>61</v>
      </c>
      <c r="B9" t="s">
        <v>62</v>
      </c>
    </row>
    <row r="10" spans="1:2" x14ac:dyDescent="0.2">
      <c r="A10" t="s">
        <v>63</v>
      </c>
      <c r="B10" t="s">
        <v>64</v>
      </c>
    </row>
    <row r="11" spans="1:2" x14ac:dyDescent="0.2">
      <c r="A11" t="s">
        <v>65</v>
      </c>
      <c r="B11" t="s">
        <v>66</v>
      </c>
    </row>
    <row r="12" spans="1:2" x14ac:dyDescent="0.2">
      <c r="A12" t="s">
        <v>67</v>
      </c>
      <c r="B12" t="s">
        <v>68</v>
      </c>
    </row>
    <row r="13" spans="1:2" x14ac:dyDescent="0.2">
      <c r="A13" t="s">
        <v>69</v>
      </c>
      <c r="B13" t="s">
        <v>70</v>
      </c>
    </row>
    <row r="14" spans="1:2" x14ac:dyDescent="0.2">
      <c r="A14" t="s">
        <v>71</v>
      </c>
      <c r="B14" t="s">
        <v>72</v>
      </c>
    </row>
    <row r="15" spans="1:2" x14ac:dyDescent="0.2">
      <c r="A15" t="s">
        <v>73</v>
      </c>
      <c r="B15" t="s">
        <v>74</v>
      </c>
    </row>
    <row r="16" spans="1:2" x14ac:dyDescent="0.2">
      <c r="A16" t="s">
        <v>75</v>
      </c>
      <c r="B16" t="s">
        <v>76</v>
      </c>
    </row>
    <row r="17" spans="1:28" x14ac:dyDescent="0.2">
      <c r="A17" t="s">
        <v>77</v>
      </c>
      <c r="B17" t="s">
        <v>78</v>
      </c>
    </row>
    <row r="18" spans="1:28" x14ac:dyDescent="0.2">
      <c r="A18" t="s">
        <v>79</v>
      </c>
      <c r="B18" t="s">
        <v>80</v>
      </c>
    </row>
    <row r="19" spans="1:28" x14ac:dyDescent="0.2">
      <c r="A19" t="s">
        <v>81</v>
      </c>
      <c r="B19" t="s">
        <v>82</v>
      </c>
    </row>
    <row r="20" spans="1:28" x14ac:dyDescent="0.2">
      <c r="A20" t="s">
        <v>83</v>
      </c>
      <c r="B20" t="s">
        <v>84</v>
      </c>
    </row>
    <row r="21" spans="1:28" x14ac:dyDescent="0.2">
      <c r="A21" t="s">
        <v>85</v>
      </c>
      <c r="B21" t="s">
        <v>86</v>
      </c>
    </row>
    <row r="22" spans="1:28" x14ac:dyDescent="0.2">
      <c r="A22" t="s">
        <v>87</v>
      </c>
      <c r="B22" t="s">
        <v>88</v>
      </c>
    </row>
    <row r="23" spans="1:28" x14ac:dyDescent="0.2">
      <c r="A23" t="s">
        <v>89</v>
      </c>
      <c r="B23" t="s">
        <v>90</v>
      </c>
    </row>
    <row r="24" spans="1:28" x14ac:dyDescent="0.2">
      <c r="A24" t="s">
        <v>91</v>
      </c>
      <c r="B24" t="s">
        <v>92</v>
      </c>
    </row>
    <row r="25" spans="1:28" x14ac:dyDescent="0.2">
      <c r="A25" t="s">
        <v>93</v>
      </c>
      <c r="B25" t="s">
        <v>94</v>
      </c>
    </row>
    <row r="26" spans="1:28" x14ac:dyDescent="0.2">
      <c r="A26" t="s">
        <v>95</v>
      </c>
      <c r="B26" t="s">
        <v>96</v>
      </c>
    </row>
    <row r="27" spans="1:28" x14ac:dyDescent="0.2">
      <c r="A27" t="s">
        <v>97</v>
      </c>
      <c r="B27" t="s">
        <v>98</v>
      </c>
    </row>
    <row r="28" spans="1:28" x14ac:dyDescent="0.2">
      <c r="A28" t="s">
        <v>99</v>
      </c>
      <c r="B28" t="s">
        <v>100</v>
      </c>
    </row>
    <row r="29" spans="1:28" x14ac:dyDescent="0.2">
      <c r="A29">
        <v>1</v>
      </c>
      <c r="B29">
        <v>2</v>
      </c>
      <c r="C29">
        <v>3</v>
      </c>
      <c r="D29">
        <v>4</v>
      </c>
      <c r="E29">
        <v>5</v>
      </c>
      <c r="F29">
        <v>6</v>
      </c>
      <c r="G29">
        <v>7</v>
      </c>
      <c r="H29">
        <v>8</v>
      </c>
      <c r="I29">
        <v>9</v>
      </c>
      <c r="J29">
        <v>10</v>
      </c>
      <c r="K29">
        <v>11</v>
      </c>
      <c r="L29">
        <v>12</v>
      </c>
      <c r="M29">
        <v>13</v>
      </c>
      <c r="N29">
        <v>14</v>
      </c>
      <c r="O29">
        <v>15</v>
      </c>
      <c r="P29">
        <v>16</v>
      </c>
      <c r="Q29">
        <v>17</v>
      </c>
      <c r="R29">
        <v>18</v>
      </c>
      <c r="S29">
        <v>19</v>
      </c>
      <c r="T29">
        <v>20</v>
      </c>
      <c r="U29">
        <v>21</v>
      </c>
      <c r="V29">
        <v>22</v>
      </c>
      <c r="W29">
        <v>23</v>
      </c>
      <c r="X29">
        <v>24</v>
      </c>
      <c r="Y29">
        <v>25</v>
      </c>
      <c r="Z29">
        <v>26</v>
      </c>
      <c r="AA29">
        <v>27</v>
      </c>
      <c r="AB29">
        <v>28</v>
      </c>
    </row>
    <row r="30" spans="1:28" ht="17" x14ac:dyDescent="0.25">
      <c r="A30" s="3" t="s">
        <v>101</v>
      </c>
      <c r="B30" t="s">
        <v>102</v>
      </c>
      <c r="C30" t="s">
        <v>103</v>
      </c>
      <c r="D30" t="s">
        <v>104</v>
      </c>
      <c r="E30" t="s">
        <v>105</v>
      </c>
      <c r="F30" t="s">
        <v>106</v>
      </c>
      <c r="G30" t="s">
        <v>107</v>
      </c>
      <c r="H30" t="s">
        <v>108</v>
      </c>
      <c r="I30" t="s">
        <v>109</v>
      </c>
      <c r="J30" t="s">
        <v>110</v>
      </c>
      <c r="K30" t="s">
        <v>111</v>
      </c>
      <c r="L30" t="s">
        <v>112</v>
      </c>
      <c r="M30" t="s">
        <v>113</v>
      </c>
      <c r="N30" t="s">
        <v>114</v>
      </c>
      <c r="O30" t="s">
        <v>115</v>
      </c>
      <c r="P30" t="s">
        <v>116</v>
      </c>
      <c r="Q30" t="s">
        <v>117</v>
      </c>
      <c r="R30" t="s">
        <v>118</v>
      </c>
      <c r="S30" t="s">
        <v>119</v>
      </c>
      <c r="T30" t="s">
        <v>120</v>
      </c>
      <c r="U30" t="s">
        <v>121</v>
      </c>
      <c r="V30" t="s">
        <v>122</v>
      </c>
      <c r="W30" t="s">
        <v>123</v>
      </c>
      <c r="X30" t="s">
        <v>124</v>
      </c>
      <c r="Y30" t="s">
        <v>125</v>
      </c>
      <c r="Z30" t="s">
        <v>126</v>
      </c>
      <c r="AA30" t="s">
        <v>127</v>
      </c>
      <c r="AB30" t="s">
        <v>128</v>
      </c>
    </row>
    <row r="32" spans="1:28" ht="17" x14ac:dyDescent="0.25">
      <c r="A32" s="3">
        <v>38443095</v>
      </c>
      <c r="B32" s="1">
        <v>43650</v>
      </c>
      <c r="C32" s="13">
        <v>0.71036273148148155</v>
      </c>
      <c r="D32" t="s">
        <v>129</v>
      </c>
      <c r="E32" t="s">
        <v>130</v>
      </c>
      <c r="F32">
        <v>3.98</v>
      </c>
      <c r="G32" t="s">
        <v>47</v>
      </c>
      <c r="H32">
        <v>35.707999999999998</v>
      </c>
      <c r="I32">
        <v>-117.504</v>
      </c>
      <c r="J32">
        <v>10.6</v>
      </c>
      <c r="K32" t="s">
        <v>131</v>
      </c>
      <c r="L32">
        <v>127</v>
      </c>
      <c r="M32">
        <v>0.16</v>
      </c>
      <c r="N32">
        <v>0.11</v>
      </c>
      <c r="O32">
        <v>0.25</v>
      </c>
      <c r="P32">
        <v>0</v>
      </c>
      <c r="Q32">
        <v>140</v>
      </c>
      <c r="R32">
        <v>87</v>
      </c>
      <c r="S32">
        <v>170</v>
      </c>
      <c r="T32">
        <v>14</v>
      </c>
      <c r="U32">
        <v>15</v>
      </c>
      <c r="V32">
        <v>67</v>
      </c>
      <c r="W32">
        <v>5</v>
      </c>
      <c r="X32" t="s">
        <v>131</v>
      </c>
      <c r="Y32">
        <v>100</v>
      </c>
      <c r="Z32">
        <v>37</v>
      </c>
      <c r="AA32">
        <v>55</v>
      </c>
      <c r="AB32">
        <v>114</v>
      </c>
    </row>
    <row r="33" spans="1:28" ht="17" x14ac:dyDescent="0.25">
      <c r="A33" s="3">
        <v>38443111</v>
      </c>
      <c r="B33" s="1">
        <v>43650</v>
      </c>
      <c r="C33" s="13">
        <v>0.71481585648148149</v>
      </c>
      <c r="D33" t="s">
        <v>129</v>
      </c>
      <c r="E33" t="s">
        <v>130</v>
      </c>
      <c r="F33">
        <v>2.4900000000000002</v>
      </c>
      <c r="G33" t="s">
        <v>130</v>
      </c>
      <c r="H33">
        <v>35.707999999999998</v>
      </c>
      <c r="I33">
        <v>-117.501</v>
      </c>
      <c r="J33">
        <v>11</v>
      </c>
      <c r="K33" t="s">
        <v>131</v>
      </c>
      <c r="L33">
        <v>102</v>
      </c>
      <c r="M33">
        <v>0.15</v>
      </c>
      <c r="N33">
        <v>0.13</v>
      </c>
      <c r="O33">
        <v>0.25</v>
      </c>
      <c r="P33">
        <v>0</v>
      </c>
      <c r="Q33">
        <v>308</v>
      </c>
      <c r="R33">
        <v>77</v>
      </c>
      <c r="S33">
        <v>166</v>
      </c>
      <c r="T33">
        <v>16</v>
      </c>
      <c r="U33">
        <v>18</v>
      </c>
      <c r="V33">
        <v>24</v>
      </c>
      <c r="W33">
        <v>19</v>
      </c>
      <c r="X33" t="s">
        <v>131</v>
      </c>
      <c r="Y33">
        <v>99</v>
      </c>
      <c r="Z33">
        <v>35</v>
      </c>
      <c r="AA33">
        <v>24</v>
      </c>
      <c r="AB33">
        <v>117</v>
      </c>
    </row>
    <row r="34" spans="1:28" ht="17" x14ac:dyDescent="0.25">
      <c r="A34" s="3">
        <v>38443127</v>
      </c>
      <c r="B34" s="1">
        <v>43650</v>
      </c>
      <c r="C34" s="13">
        <v>0.7168399305555555</v>
      </c>
      <c r="D34" t="s">
        <v>129</v>
      </c>
      <c r="E34" t="s">
        <v>130</v>
      </c>
      <c r="F34">
        <v>2.13</v>
      </c>
      <c r="G34" t="s">
        <v>130</v>
      </c>
      <c r="H34">
        <v>35.706000000000003</v>
      </c>
      <c r="I34">
        <v>-117.503</v>
      </c>
      <c r="J34">
        <v>10.5</v>
      </c>
      <c r="K34" t="s">
        <v>131</v>
      </c>
      <c r="L34">
        <v>88</v>
      </c>
      <c r="M34">
        <v>0.16</v>
      </c>
      <c r="N34">
        <v>0.15</v>
      </c>
      <c r="O34">
        <v>0.33</v>
      </c>
      <c r="P34">
        <v>0</v>
      </c>
      <c r="Q34">
        <v>319</v>
      </c>
      <c r="R34">
        <v>88</v>
      </c>
      <c r="S34">
        <v>-173</v>
      </c>
      <c r="T34">
        <v>17</v>
      </c>
      <c r="U34">
        <v>15</v>
      </c>
      <c r="V34">
        <v>24</v>
      </c>
      <c r="W34">
        <v>2</v>
      </c>
      <c r="X34" t="s">
        <v>131</v>
      </c>
      <c r="Y34">
        <v>100</v>
      </c>
      <c r="Z34">
        <v>31</v>
      </c>
      <c r="AA34">
        <v>23</v>
      </c>
      <c r="AB34">
        <v>132</v>
      </c>
    </row>
    <row r="35" spans="1:28" x14ac:dyDescent="0.2">
      <c r="A35" s="4">
        <v>38443183</v>
      </c>
      <c r="B35" s="1">
        <v>43650</v>
      </c>
      <c r="C35" s="13">
        <v>0.73181712962962964</v>
      </c>
      <c r="D35" t="s">
        <v>129</v>
      </c>
      <c r="E35" t="s">
        <v>130</v>
      </c>
      <c r="F35">
        <v>6.4</v>
      </c>
      <c r="G35" t="s">
        <v>47</v>
      </c>
      <c r="H35">
        <v>35.704999999999998</v>
      </c>
      <c r="I35">
        <v>-117.504</v>
      </c>
      <c r="J35">
        <v>10.5</v>
      </c>
      <c r="K35" t="s">
        <v>131</v>
      </c>
      <c r="L35">
        <v>105</v>
      </c>
      <c r="M35">
        <v>0.16</v>
      </c>
      <c r="N35">
        <v>0.15</v>
      </c>
      <c r="O35">
        <v>0.36</v>
      </c>
      <c r="P35">
        <v>0</v>
      </c>
      <c r="Q35">
        <v>139</v>
      </c>
      <c r="R35">
        <v>85</v>
      </c>
      <c r="S35">
        <v>-178</v>
      </c>
      <c r="T35">
        <v>22</v>
      </c>
      <c r="U35">
        <v>14</v>
      </c>
      <c r="V35">
        <v>57</v>
      </c>
      <c r="W35">
        <v>3</v>
      </c>
      <c r="X35" t="s">
        <v>131</v>
      </c>
      <c r="Y35">
        <v>97</v>
      </c>
      <c r="Z35">
        <v>34</v>
      </c>
      <c r="AA35">
        <v>45</v>
      </c>
      <c r="AB35">
        <v>90</v>
      </c>
    </row>
    <row r="36" spans="1:28" x14ac:dyDescent="0.2">
      <c r="A36" s="4">
        <v>38443199</v>
      </c>
      <c r="B36" s="1">
        <v>43650</v>
      </c>
      <c r="C36" s="13">
        <v>0.73467013888888888</v>
      </c>
      <c r="D36" t="s">
        <v>129</v>
      </c>
      <c r="E36" t="s">
        <v>130</v>
      </c>
      <c r="F36">
        <v>3.86</v>
      </c>
      <c r="G36" t="s">
        <v>48</v>
      </c>
      <c r="H36">
        <v>35.746000000000002</v>
      </c>
      <c r="I36">
        <v>-117.55200000000001</v>
      </c>
      <c r="J36">
        <v>8.3000000000000007</v>
      </c>
      <c r="K36" t="s">
        <v>131</v>
      </c>
      <c r="L36">
        <v>55</v>
      </c>
      <c r="M36">
        <v>0.13</v>
      </c>
      <c r="N36">
        <v>0.17</v>
      </c>
      <c r="O36">
        <v>0.48</v>
      </c>
      <c r="P36">
        <v>0</v>
      </c>
      <c r="Q36">
        <v>288</v>
      </c>
      <c r="R36">
        <v>83</v>
      </c>
      <c r="S36">
        <v>-180</v>
      </c>
      <c r="T36">
        <v>23</v>
      </c>
      <c r="U36">
        <v>26</v>
      </c>
      <c r="V36">
        <v>21</v>
      </c>
      <c r="W36">
        <v>4</v>
      </c>
      <c r="X36" t="s">
        <v>131</v>
      </c>
      <c r="Y36">
        <v>88</v>
      </c>
      <c r="Z36">
        <v>36</v>
      </c>
      <c r="AA36">
        <v>7</v>
      </c>
      <c r="AB36">
        <v>130</v>
      </c>
    </row>
    <row r="37" spans="1:28" ht="17" x14ac:dyDescent="0.25">
      <c r="A37" s="3">
        <v>37421941</v>
      </c>
      <c r="B37" s="1">
        <v>43650</v>
      </c>
      <c r="C37" s="13">
        <v>0.73497048611111104</v>
      </c>
      <c r="D37" t="s">
        <v>129</v>
      </c>
      <c r="E37" t="s">
        <v>130</v>
      </c>
      <c r="F37">
        <v>3.73</v>
      </c>
      <c r="G37" t="s">
        <v>48</v>
      </c>
      <c r="H37">
        <v>35.713999999999999</v>
      </c>
      <c r="I37">
        <v>-117.476</v>
      </c>
      <c r="J37">
        <v>1.7</v>
      </c>
      <c r="K37" t="s">
        <v>131</v>
      </c>
      <c r="L37">
        <v>40</v>
      </c>
      <c r="M37">
        <v>0.16</v>
      </c>
      <c r="N37">
        <v>0.24</v>
      </c>
      <c r="O37">
        <v>0.43</v>
      </c>
      <c r="P37">
        <v>0</v>
      </c>
      <c r="Q37">
        <v>281</v>
      </c>
      <c r="R37">
        <v>81</v>
      </c>
      <c r="S37">
        <v>168</v>
      </c>
      <c r="T37">
        <v>35</v>
      </c>
      <c r="U37">
        <v>39</v>
      </c>
      <c r="V37">
        <v>12</v>
      </c>
      <c r="W37">
        <v>19</v>
      </c>
      <c r="X37" t="s">
        <v>134</v>
      </c>
      <c r="Y37">
        <v>47</v>
      </c>
      <c r="Z37">
        <v>76</v>
      </c>
      <c r="AA37">
        <v>4</v>
      </c>
      <c r="AB37">
        <v>42</v>
      </c>
    </row>
    <row r="38" spans="1:28" ht="17" x14ac:dyDescent="0.25">
      <c r="A38" s="3">
        <v>38443215</v>
      </c>
      <c r="B38" s="1">
        <v>43650</v>
      </c>
      <c r="C38" s="13">
        <v>0.73582592592592588</v>
      </c>
      <c r="D38" t="s">
        <v>129</v>
      </c>
      <c r="E38" t="s">
        <v>130</v>
      </c>
      <c r="F38">
        <v>3.69</v>
      </c>
      <c r="G38" t="s">
        <v>48</v>
      </c>
      <c r="H38">
        <v>35.688000000000002</v>
      </c>
      <c r="I38">
        <v>-117.49299999999999</v>
      </c>
      <c r="J38">
        <v>11</v>
      </c>
      <c r="K38" t="s">
        <v>131</v>
      </c>
      <c r="L38">
        <v>60</v>
      </c>
      <c r="M38">
        <v>0.16</v>
      </c>
      <c r="N38">
        <v>0.21</v>
      </c>
      <c r="O38">
        <v>0.39</v>
      </c>
      <c r="P38">
        <v>0</v>
      </c>
      <c r="Q38">
        <v>173</v>
      </c>
      <c r="R38">
        <v>66</v>
      </c>
      <c r="S38">
        <v>-166</v>
      </c>
      <c r="T38">
        <v>39</v>
      </c>
      <c r="U38">
        <v>39</v>
      </c>
      <c r="V38">
        <v>16</v>
      </c>
      <c r="W38">
        <v>13</v>
      </c>
      <c r="X38" t="s">
        <v>134</v>
      </c>
      <c r="Y38">
        <v>45</v>
      </c>
      <c r="Z38">
        <v>41</v>
      </c>
      <c r="AA38">
        <v>8</v>
      </c>
      <c r="AB38">
        <v>101</v>
      </c>
    </row>
    <row r="39" spans="1:28" ht="17" x14ac:dyDescent="0.25">
      <c r="A39" s="3">
        <v>38443223</v>
      </c>
      <c r="B39" s="1">
        <v>43650</v>
      </c>
      <c r="C39" s="13">
        <v>0.7361371527777778</v>
      </c>
      <c r="D39" t="s">
        <v>129</v>
      </c>
      <c r="E39" t="s">
        <v>130</v>
      </c>
      <c r="F39">
        <v>3.8</v>
      </c>
      <c r="G39" t="s">
        <v>48</v>
      </c>
      <c r="H39">
        <v>35.725000000000001</v>
      </c>
      <c r="I39">
        <v>-117.571</v>
      </c>
      <c r="J39">
        <v>6.6</v>
      </c>
      <c r="K39" t="s">
        <v>131</v>
      </c>
      <c r="L39">
        <v>60</v>
      </c>
      <c r="M39">
        <v>0.16</v>
      </c>
      <c r="N39">
        <v>0.18</v>
      </c>
      <c r="O39">
        <v>0.59</v>
      </c>
      <c r="P39">
        <v>0</v>
      </c>
      <c r="Q39">
        <v>286</v>
      </c>
      <c r="R39">
        <v>87</v>
      </c>
      <c r="S39">
        <v>135</v>
      </c>
      <c r="T39">
        <v>45</v>
      </c>
      <c r="U39">
        <v>37</v>
      </c>
      <c r="V39">
        <v>20</v>
      </c>
      <c r="W39">
        <v>19</v>
      </c>
      <c r="X39" t="s">
        <v>134</v>
      </c>
      <c r="Y39">
        <v>45</v>
      </c>
      <c r="Z39">
        <v>72</v>
      </c>
      <c r="AA39">
        <v>2</v>
      </c>
      <c r="AB39">
        <v>89</v>
      </c>
    </row>
    <row r="40" spans="1:28" ht="17" x14ac:dyDescent="0.25">
      <c r="A40" s="3">
        <v>38443231</v>
      </c>
      <c r="B40" s="1">
        <v>43650</v>
      </c>
      <c r="C40" s="13">
        <v>0.73632546296296297</v>
      </c>
      <c r="D40" t="s">
        <v>129</v>
      </c>
      <c r="E40" t="s">
        <v>130</v>
      </c>
      <c r="F40">
        <v>4.13</v>
      </c>
      <c r="G40" t="s">
        <v>48</v>
      </c>
      <c r="H40">
        <v>35.707000000000001</v>
      </c>
      <c r="I40">
        <v>-117.51</v>
      </c>
      <c r="J40">
        <v>8.6999999999999993</v>
      </c>
      <c r="K40" t="s">
        <v>131</v>
      </c>
      <c r="L40">
        <v>65</v>
      </c>
      <c r="M40">
        <v>0.16</v>
      </c>
      <c r="N40">
        <v>0.18</v>
      </c>
      <c r="O40">
        <v>0.65</v>
      </c>
      <c r="P40">
        <v>0</v>
      </c>
      <c r="Q40">
        <v>358</v>
      </c>
      <c r="R40">
        <v>72</v>
      </c>
      <c r="S40">
        <v>-155</v>
      </c>
      <c r="T40">
        <v>31</v>
      </c>
      <c r="U40">
        <v>38</v>
      </c>
      <c r="V40">
        <v>16</v>
      </c>
      <c r="W40">
        <v>11</v>
      </c>
      <c r="X40" t="s">
        <v>132</v>
      </c>
      <c r="Y40">
        <v>58</v>
      </c>
      <c r="Z40">
        <v>33</v>
      </c>
      <c r="AA40">
        <v>12</v>
      </c>
      <c r="AB40">
        <v>107</v>
      </c>
    </row>
    <row r="41" spans="1:28" ht="17" x14ac:dyDescent="0.25">
      <c r="A41" s="3">
        <v>37421957</v>
      </c>
      <c r="B41" s="1">
        <v>43650</v>
      </c>
      <c r="C41" s="13">
        <v>0.73704687499999999</v>
      </c>
      <c r="D41" t="s">
        <v>129</v>
      </c>
      <c r="E41" t="s">
        <v>130</v>
      </c>
      <c r="F41">
        <v>3.3</v>
      </c>
      <c r="G41" t="s">
        <v>130</v>
      </c>
      <c r="H41">
        <v>35.726999999999997</v>
      </c>
      <c r="I41">
        <v>-117.529</v>
      </c>
      <c r="J41">
        <v>2</v>
      </c>
      <c r="K41" t="s">
        <v>131</v>
      </c>
      <c r="L41">
        <v>41</v>
      </c>
      <c r="M41">
        <v>0.24</v>
      </c>
      <c r="N41">
        <v>0.35</v>
      </c>
      <c r="O41">
        <v>0.68</v>
      </c>
      <c r="P41">
        <v>0</v>
      </c>
      <c r="Q41">
        <v>119</v>
      </c>
      <c r="R41">
        <v>90</v>
      </c>
      <c r="S41">
        <v>-145</v>
      </c>
      <c r="T41">
        <v>41</v>
      </c>
      <c r="U41">
        <v>46</v>
      </c>
      <c r="V41">
        <v>13</v>
      </c>
      <c r="W41">
        <v>29</v>
      </c>
      <c r="X41" t="s">
        <v>134</v>
      </c>
      <c r="Y41">
        <v>32</v>
      </c>
      <c r="Z41">
        <v>69</v>
      </c>
      <c r="AA41">
        <v>2</v>
      </c>
      <c r="AB41">
        <v>43</v>
      </c>
    </row>
    <row r="42" spans="1:28" x14ac:dyDescent="0.2">
      <c r="A42" s="4">
        <v>38443239</v>
      </c>
      <c r="B42" s="1">
        <v>43650</v>
      </c>
      <c r="C42" s="13">
        <v>0.73812650462962959</v>
      </c>
      <c r="D42" t="s">
        <v>129</v>
      </c>
      <c r="E42" t="s">
        <v>130</v>
      </c>
      <c r="F42">
        <v>3.22</v>
      </c>
      <c r="G42" t="s">
        <v>130</v>
      </c>
      <c r="H42">
        <v>35.729999999999997</v>
      </c>
      <c r="I42">
        <v>-117.559</v>
      </c>
      <c r="J42">
        <v>7.8</v>
      </c>
      <c r="K42" t="s">
        <v>131</v>
      </c>
      <c r="L42">
        <v>72</v>
      </c>
      <c r="M42">
        <v>0.16</v>
      </c>
      <c r="N42">
        <v>0.16</v>
      </c>
      <c r="O42">
        <v>0.73</v>
      </c>
      <c r="P42">
        <v>0</v>
      </c>
      <c r="Q42">
        <v>305</v>
      </c>
      <c r="R42">
        <v>83</v>
      </c>
      <c r="S42">
        <v>179</v>
      </c>
      <c r="T42">
        <v>22</v>
      </c>
      <c r="U42">
        <v>27</v>
      </c>
      <c r="V42">
        <v>22</v>
      </c>
      <c r="W42">
        <v>27</v>
      </c>
      <c r="X42" t="s">
        <v>131</v>
      </c>
      <c r="Y42">
        <v>85</v>
      </c>
      <c r="Z42">
        <v>33</v>
      </c>
      <c r="AA42">
        <v>9</v>
      </c>
      <c r="AB42">
        <v>107</v>
      </c>
    </row>
    <row r="43" spans="1:28" x14ac:dyDescent="0.2">
      <c r="A43" s="4">
        <v>38443255</v>
      </c>
      <c r="B43" s="1">
        <v>43650</v>
      </c>
      <c r="C43" s="13">
        <v>0.73926875000000003</v>
      </c>
      <c r="D43" t="s">
        <v>129</v>
      </c>
      <c r="E43" t="s">
        <v>130</v>
      </c>
      <c r="F43">
        <v>3.86</v>
      </c>
      <c r="G43" t="s">
        <v>48</v>
      </c>
      <c r="H43">
        <v>35.688000000000002</v>
      </c>
      <c r="I43">
        <v>-117.50700000000001</v>
      </c>
      <c r="J43">
        <v>1.5</v>
      </c>
      <c r="K43" t="s">
        <v>131</v>
      </c>
      <c r="L43">
        <v>138</v>
      </c>
      <c r="M43">
        <v>0.2</v>
      </c>
      <c r="N43">
        <v>0.13</v>
      </c>
      <c r="O43">
        <v>0.35</v>
      </c>
      <c r="P43">
        <v>0</v>
      </c>
      <c r="Q43">
        <v>294</v>
      </c>
      <c r="R43">
        <v>82</v>
      </c>
      <c r="S43">
        <v>138</v>
      </c>
      <c r="T43">
        <v>22</v>
      </c>
      <c r="U43">
        <v>16</v>
      </c>
      <c r="V43">
        <v>46</v>
      </c>
      <c r="W43">
        <v>31</v>
      </c>
      <c r="X43" t="s">
        <v>131</v>
      </c>
      <c r="Y43">
        <v>95</v>
      </c>
      <c r="Z43">
        <v>71</v>
      </c>
      <c r="AA43">
        <v>20</v>
      </c>
      <c r="AB43">
        <v>61</v>
      </c>
    </row>
    <row r="44" spans="1:28" ht="17" x14ac:dyDescent="0.25">
      <c r="A44" s="3">
        <v>37421989</v>
      </c>
      <c r="B44" s="1">
        <v>43650</v>
      </c>
      <c r="C44" s="13">
        <v>0.73986053240740735</v>
      </c>
      <c r="D44" t="s">
        <v>129</v>
      </c>
      <c r="E44" t="s">
        <v>130</v>
      </c>
      <c r="F44">
        <v>3.03</v>
      </c>
      <c r="G44" t="s">
        <v>130</v>
      </c>
      <c r="H44">
        <v>35.715000000000003</v>
      </c>
      <c r="I44">
        <v>-117.547</v>
      </c>
      <c r="J44">
        <v>7.2</v>
      </c>
      <c r="K44" t="s">
        <v>131</v>
      </c>
      <c r="L44">
        <v>27</v>
      </c>
      <c r="M44">
        <v>0.12</v>
      </c>
      <c r="N44">
        <v>0.28999999999999998</v>
      </c>
      <c r="O44">
        <v>0.66</v>
      </c>
      <c r="P44">
        <v>0</v>
      </c>
      <c r="Q44">
        <v>120</v>
      </c>
      <c r="R44">
        <v>82</v>
      </c>
      <c r="S44">
        <v>-163</v>
      </c>
      <c r="T44">
        <v>36</v>
      </c>
      <c r="U44">
        <v>41</v>
      </c>
      <c r="V44">
        <v>11</v>
      </c>
      <c r="W44">
        <v>0</v>
      </c>
      <c r="X44" t="s">
        <v>134</v>
      </c>
      <c r="Y44">
        <v>45</v>
      </c>
      <c r="Z44">
        <v>29</v>
      </c>
      <c r="AA44">
        <v>4</v>
      </c>
      <c r="AB44">
        <v>142</v>
      </c>
    </row>
    <row r="45" spans="1:28" ht="17" x14ac:dyDescent="0.25">
      <c r="A45" s="3">
        <v>38443263</v>
      </c>
      <c r="B45" s="1">
        <v>43650</v>
      </c>
      <c r="C45" s="13">
        <v>0.74032071759259255</v>
      </c>
      <c r="D45" t="s">
        <v>129</v>
      </c>
      <c r="E45" t="s">
        <v>130</v>
      </c>
      <c r="F45">
        <v>2.96</v>
      </c>
      <c r="G45" t="s">
        <v>130</v>
      </c>
      <c r="H45">
        <v>35.643000000000001</v>
      </c>
      <c r="I45">
        <v>-117.61</v>
      </c>
      <c r="J45">
        <v>10.1</v>
      </c>
      <c r="K45" t="s">
        <v>131</v>
      </c>
      <c r="L45">
        <v>54</v>
      </c>
      <c r="M45">
        <v>0.13</v>
      </c>
      <c r="N45">
        <v>0.15</v>
      </c>
      <c r="O45">
        <v>0.42</v>
      </c>
      <c r="P45">
        <v>0</v>
      </c>
      <c r="Q45">
        <v>308</v>
      </c>
      <c r="R45">
        <v>66</v>
      </c>
      <c r="S45">
        <v>176</v>
      </c>
      <c r="T45">
        <v>35</v>
      </c>
      <c r="U45">
        <v>34</v>
      </c>
      <c r="V45">
        <v>12</v>
      </c>
      <c r="W45">
        <v>0</v>
      </c>
      <c r="X45" t="s">
        <v>132</v>
      </c>
      <c r="Y45">
        <v>54</v>
      </c>
      <c r="Z45">
        <v>38</v>
      </c>
      <c r="AA45">
        <v>5</v>
      </c>
      <c r="AB45">
        <v>142</v>
      </c>
    </row>
    <row r="46" spans="1:28" x14ac:dyDescent="0.2">
      <c r="A46" s="4">
        <v>38443271</v>
      </c>
      <c r="B46" s="1">
        <v>43650</v>
      </c>
      <c r="C46" s="13">
        <v>0.74085601851851857</v>
      </c>
      <c r="D46" t="s">
        <v>129</v>
      </c>
      <c r="E46" t="s">
        <v>130</v>
      </c>
      <c r="F46">
        <v>3.07</v>
      </c>
      <c r="G46" t="s">
        <v>130</v>
      </c>
      <c r="H46">
        <v>35.639000000000003</v>
      </c>
      <c r="I46">
        <v>-117.611</v>
      </c>
      <c r="J46">
        <v>11</v>
      </c>
      <c r="K46" t="s">
        <v>131</v>
      </c>
      <c r="L46">
        <v>64</v>
      </c>
      <c r="M46">
        <v>0.15</v>
      </c>
      <c r="N46">
        <v>0.16</v>
      </c>
      <c r="O46">
        <v>0.34</v>
      </c>
      <c r="P46">
        <v>0</v>
      </c>
      <c r="Q46">
        <v>310</v>
      </c>
      <c r="R46">
        <v>81</v>
      </c>
      <c r="S46">
        <v>-154</v>
      </c>
      <c r="T46">
        <v>23</v>
      </c>
      <c r="U46">
        <v>37</v>
      </c>
      <c r="V46">
        <v>20</v>
      </c>
      <c r="W46">
        <v>22</v>
      </c>
      <c r="X46" t="s">
        <v>133</v>
      </c>
      <c r="Y46">
        <v>69</v>
      </c>
      <c r="Z46">
        <v>42</v>
      </c>
      <c r="AA46">
        <v>13</v>
      </c>
      <c r="AB46">
        <v>100</v>
      </c>
    </row>
    <row r="47" spans="1:28" x14ac:dyDescent="0.2">
      <c r="A47" s="4">
        <v>38443279</v>
      </c>
      <c r="B47" s="1">
        <v>43650</v>
      </c>
      <c r="C47" s="13">
        <v>0.74117835648148145</v>
      </c>
      <c r="D47" t="s">
        <v>129</v>
      </c>
      <c r="E47" t="s">
        <v>130</v>
      </c>
      <c r="F47">
        <v>3.5</v>
      </c>
      <c r="G47" t="s">
        <v>48</v>
      </c>
      <c r="H47">
        <v>35.744999999999997</v>
      </c>
      <c r="I47">
        <v>-117.547</v>
      </c>
      <c r="J47">
        <v>7.1</v>
      </c>
      <c r="K47" t="s">
        <v>131</v>
      </c>
      <c r="L47">
        <v>87</v>
      </c>
      <c r="M47">
        <v>0.15</v>
      </c>
      <c r="N47">
        <v>0.13</v>
      </c>
      <c r="O47">
        <v>0.36</v>
      </c>
      <c r="P47">
        <v>0</v>
      </c>
      <c r="Q47">
        <v>161</v>
      </c>
      <c r="R47">
        <v>69</v>
      </c>
      <c r="S47">
        <v>-158</v>
      </c>
      <c r="T47">
        <v>30</v>
      </c>
      <c r="U47">
        <v>27</v>
      </c>
      <c r="V47">
        <v>23</v>
      </c>
      <c r="W47">
        <v>16</v>
      </c>
      <c r="X47" t="s">
        <v>133</v>
      </c>
      <c r="Y47">
        <v>73</v>
      </c>
      <c r="Z47">
        <v>27</v>
      </c>
      <c r="AA47">
        <v>20</v>
      </c>
      <c r="AB47">
        <v>112</v>
      </c>
    </row>
    <row r="48" spans="1:28" ht="17" x14ac:dyDescent="0.25">
      <c r="A48" s="3">
        <v>38443287</v>
      </c>
      <c r="B48" s="1">
        <v>43650</v>
      </c>
      <c r="C48" s="13">
        <v>0.74428993055555559</v>
      </c>
      <c r="D48" t="s">
        <v>129</v>
      </c>
      <c r="E48" t="s">
        <v>130</v>
      </c>
      <c r="F48">
        <v>3.46</v>
      </c>
      <c r="G48" t="s">
        <v>48</v>
      </c>
      <c r="H48">
        <v>35.673999999999999</v>
      </c>
      <c r="I48">
        <v>-117.524</v>
      </c>
      <c r="J48">
        <v>5.3</v>
      </c>
      <c r="K48" t="s">
        <v>131</v>
      </c>
      <c r="L48">
        <v>48</v>
      </c>
      <c r="M48">
        <v>0.14000000000000001</v>
      </c>
      <c r="N48">
        <v>0.17</v>
      </c>
      <c r="O48">
        <v>0.91</v>
      </c>
      <c r="P48">
        <v>0</v>
      </c>
      <c r="Q48">
        <v>42</v>
      </c>
      <c r="R48">
        <v>12</v>
      </c>
      <c r="S48">
        <v>0</v>
      </c>
      <c r="T48">
        <v>26</v>
      </c>
      <c r="U48">
        <v>11</v>
      </c>
      <c r="V48">
        <v>47</v>
      </c>
      <c r="W48">
        <v>34</v>
      </c>
      <c r="X48" t="s">
        <v>131</v>
      </c>
      <c r="Y48">
        <v>92</v>
      </c>
      <c r="Z48">
        <v>77</v>
      </c>
      <c r="AA48">
        <v>16</v>
      </c>
      <c r="AB48">
        <v>68</v>
      </c>
    </row>
    <row r="49" spans="1:28" x14ac:dyDescent="0.2">
      <c r="A49" s="4">
        <v>38443295</v>
      </c>
      <c r="B49" s="1">
        <v>43650</v>
      </c>
      <c r="C49" s="13">
        <v>0.74492708333333335</v>
      </c>
      <c r="D49" t="s">
        <v>129</v>
      </c>
      <c r="E49" t="s">
        <v>130</v>
      </c>
      <c r="F49">
        <v>2.92</v>
      </c>
      <c r="G49" t="s">
        <v>130</v>
      </c>
      <c r="H49">
        <v>35.722000000000001</v>
      </c>
      <c r="I49">
        <v>-117.52500000000001</v>
      </c>
      <c r="J49">
        <v>7</v>
      </c>
      <c r="K49" t="s">
        <v>131</v>
      </c>
      <c r="L49">
        <v>53</v>
      </c>
      <c r="M49">
        <v>0.13</v>
      </c>
      <c r="N49">
        <v>0.16</v>
      </c>
      <c r="O49">
        <v>0.45</v>
      </c>
      <c r="P49">
        <v>0</v>
      </c>
      <c r="Q49">
        <v>296</v>
      </c>
      <c r="R49">
        <v>84</v>
      </c>
      <c r="S49">
        <v>-176</v>
      </c>
      <c r="T49">
        <v>29</v>
      </c>
      <c r="U49">
        <v>32</v>
      </c>
      <c r="V49">
        <v>16</v>
      </c>
      <c r="W49">
        <v>14</v>
      </c>
      <c r="X49" t="s">
        <v>133</v>
      </c>
      <c r="Y49">
        <v>66</v>
      </c>
      <c r="Z49">
        <v>25</v>
      </c>
      <c r="AA49">
        <v>6</v>
      </c>
      <c r="AB49">
        <v>162</v>
      </c>
    </row>
    <row r="50" spans="1:28" x14ac:dyDescent="0.2">
      <c r="A50" s="4">
        <v>38443327</v>
      </c>
      <c r="B50" s="1">
        <v>43650</v>
      </c>
      <c r="C50" s="13">
        <v>0.74652268518518516</v>
      </c>
      <c r="D50" t="s">
        <v>129</v>
      </c>
      <c r="E50" t="s">
        <v>130</v>
      </c>
      <c r="F50">
        <v>2.5299999999999998</v>
      </c>
      <c r="G50" t="s">
        <v>130</v>
      </c>
      <c r="H50">
        <v>35.639000000000003</v>
      </c>
      <c r="I50">
        <v>-117.563</v>
      </c>
      <c r="J50">
        <v>10.5</v>
      </c>
      <c r="K50" t="s">
        <v>131</v>
      </c>
      <c r="L50">
        <v>45</v>
      </c>
      <c r="M50">
        <v>0.13</v>
      </c>
      <c r="N50">
        <v>0.17</v>
      </c>
      <c r="O50">
        <v>0.42</v>
      </c>
      <c r="P50">
        <v>0</v>
      </c>
      <c r="Q50">
        <v>317</v>
      </c>
      <c r="R50">
        <v>85</v>
      </c>
      <c r="S50">
        <v>177</v>
      </c>
      <c r="T50">
        <v>32</v>
      </c>
      <c r="U50">
        <v>33</v>
      </c>
      <c r="V50">
        <v>8</v>
      </c>
      <c r="W50">
        <v>7</v>
      </c>
      <c r="X50" t="s">
        <v>133</v>
      </c>
      <c r="Y50">
        <v>63</v>
      </c>
      <c r="Z50">
        <v>35</v>
      </c>
      <c r="AA50">
        <v>8</v>
      </c>
      <c r="AB50">
        <v>168</v>
      </c>
    </row>
    <row r="51" spans="1:28" x14ac:dyDescent="0.2">
      <c r="A51" s="4">
        <v>38443311</v>
      </c>
      <c r="B51" s="1">
        <v>43650</v>
      </c>
      <c r="C51" s="13">
        <v>0.74828078703703704</v>
      </c>
      <c r="D51" t="s">
        <v>129</v>
      </c>
      <c r="E51" t="s">
        <v>130</v>
      </c>
      <c r="F51">
        <v>2.95</v>
      </c>
      <c r="G51" t="s">
        <v>130</v>
      </c>
      <c r="H51">
        <v>35.659999999999997</v>
      </c>
      <c r="I51">
        <v>-117.52200000000001</v>
      </c>
      <c r="J51">
        <v>2.2999999999999998</v>
      </c>
      <c r="K51" t="s">
        <v>131</v>
      </c>
      <c r="L51">
        <v>52</v>
      </c>
      <c r="M51">
        <v>0.12</v>
      </c>
      <c r="N51">
        <v>0.15</v>
      </c>
      <c r="O51">
        <v>0.39</v>
      </c>
      <c r="P51">
        <v>0</v>
      </c>
      <c r="Q51">
        <v>352</v>
      </c>
      <c r="R51">
        <v>87</v>
      </c>
      <c r="S51">
        <v>166</v>
      </c>
      <c r="T51">
        <v>16</v>
      </c>
      <c r="U51">
        <v>17</v>
      </c>
      <c r="V51">
        <v>22</v>
      </c>
      <c r="W51">
        <v>0</v>
      </c>
      <c r="X51" t="s">
        <v>131</v>
      </c>
      <c r="Y51">
        <v>100</v>
      </c>
      <c r="Z51">
        <v>67</v>
      </c>
      <c r="AA51">
        <v>20</v>
      </c>
      <c r="AB51">
        <v>54</v>
      </c>
    </row>
    <row r="52" spans="1:28" x14ac:dyDescent="0.2">
      <c r="A52" s="4">
        <v>38443319</v>
      </c>
      <c r="B52" s="1">
        <v>43650</v>
      </c>
      <c r="C52" s="13">
        <v>0.74864166666666676</v>
      </c>
      <c r="D52" t="s">
        <v>129</v>
      </c>
      <c r="E52" t="s">
        <v>130</v>
      </c>
      <c r="F52">
        <v>3.33</v>
      </c>
      <c r="G52" t="s">
        <v>130</v>
      </c>
      <c r="H52">
        <v>35.701999999999998</v>
      </c>
      <c r="I52">
        <v>-117.508</v>
      </c>
      <c r="J52">
        <v>4.8</v>
      </c>
      <c r="K52" t="s">
        <v>131</v>
      </c>
      <c r="L52">
        <v>72</v>
      </c>
      <c r="M52">
        <v>0.16</v>
      </c>
      <c r="N52">
        <v>0.16</v>
      </c>
      <c r="O52">
        <v>0.6</v>
      </c>
      <c r="P52">
        <v>0</v>
      </c>
      <c r="Q52">
        <v>316</v>
      </c>
      <c r="R52">
        <v>53</v>
      </c>
      <c r="S52">
        <v>-170</v>
      </c>
      <c r="T52">
        <v>23</v>
      </c>
      <c r="U52">
        <v>31</v>
      </c>
      <c r="V52">
        <v>22</v>
      </c>
      <c r="W52">
        <v>15</v>
      </c>
      <c r="X52" t="s">
        <v>133</v>
      </c>
      <c r="Y52">
        <v>82</v>
      </c>
      <c r="Z52">
        <v>45</v>
      </c>
      <c r="AA52">
        <v>18</v>
      </c>
      <c r="AB52">
        <v>72</v>
      </c>
    </row>
    <row r="53" spans="1:28" ht="17" x14ac:dyDescent="0.25">
      <c r="A53" s="3">
        <v>37222956</v>
      </c>
      <c r="B53" s="1">
        <v>43650</v>
      </c>
      <c r="C53" s="13">
        <v>0.74975555555555562</v>
      </c>
      <c r="D53" t="s">
        <v>129</v>
      </c>
      <c r="E53" t="s">
        <v>130</v>
      </c>
      <c r="F53">
        <v>2.13</v>
      </c>
      <c r="G53" t="s">
        <v>130</v>
      </c>
      <c r="H53">
        <v>35.69</v>
      </c>
      <c r="I53">
        <v>-117.515</v>
      </c>
      <c r="J53">
        <v>9.1</v>
      </c>
      <c r="K53" t="s">
        <v>131</v>
      </c>
      <c r="L53">
        <v>35</v>
      </c>
      <c r="M53">
        <v>0.13</v>
      </c>
      <c r="N53">
        <v>0.24</v>
      </c>
      <c r="O53">
        <v>0.81</v>
      </c>
      <c r="P53">
        <v>0</v>
      </c>
      <c r="Q53">
        <v>197</v>
      </c>
      <c r="R53">
        <v>88</v>
      </c>
      <c r="S53">
        <v>157</v>
      </c>
      <c r="T53">
        <v>48</v>
      </c>
      <c r="U53">
        <v>52</v>
      </c>
      <c r="V53">
        <v>8</v>
      </c>
      <c r="W53">
        <v>7</v>
      </c>
      <c r="X53" t="s">
        <v>134</v>
      </c>
      <c r="Y53">
        <v>28</v>
      </c>
      <c r="Z53">
        <v>42</v>
      </c>
      <c r="AA53">
        <v>3</v>
      </c>
      <c r="AB53">
        <v>122</v>
      </c>
    </row>
    <row r="54" spans="1:28" ht="17" x14ac:dyDescent="0.25">
      <c r="A54" s="3">
        <v>37222964</v>
      </c>
      <c r="B54" s="1">
        <v>43650</v>
      </c>
      <c r="C54" s="13">
        <v>0.74999849537037033</v>
      </c>
      <c r="D54" t="s">
        <v>129</v>
      </c>
      <c r="E54" t="s">
        <v>130</v>
      </c>
      <c r="F54">
        <v>2.44</v>
      </c>
      <c r="G54" t="s">
        <v>130</v>
      </c>
      <c r="H54">
        <v>35.691000000000003</v>
      </c>
      <c r="I54">
        <v>-117.49299999999999</v>
      </c>
      <c r="J54">
        <v>3.2</v>
      </c>
      <c r="K54" t="s">
        <v>131</v>
      </c>
      <c r="L54">
        <v>47</v>
      </c>
      <c r="M54">
        <v>0.14000000000000001</v>
      </c>
      <c r="N54">
        <v>0.2</v>
      </c>
      <c r="O54">
        <v>0.7</v>
      </c>
      <c r="P54">
        <v>0</v>
      </c>
      <c r="Q54">
        <v>34</v>
      </c>
      <c r="R54">
        <v>25</v>
      </c>
      <c r="S54">
        <v>-76</v>
      </c>
      <c r="T54">
        <v>46</v>
      </c>
      <c r="U54">
        <v>45</v>
      </c>
      <c r="V54">
        <v>8</v>
      </c>
      <c r="W54">
        <v>15</v>
      </c>
      <c r="X54" t="s">
        <v>134</v>
      </c>
      <c r="Y54">
        <v>49</v>
      </c>
      <c r="Z54">
        <v>63</v>
      </c>
      <c r="AA54">
        <v>6</v>
      </c>
      <c r="AB54">
        <v>84</v>
      </c>
    </row>
    <row r="55" spans="1:28" x14ac:dyDescent="0.2">
      <c r="A55" s="4">
        <v>38443335</v>
      </c>
      <c r="B55" s="1">
        <v>43650</v>
      </c>
      <c r="C55" s="13">
        <v>0.75046516203703695</v>
      </c>
      <c r="D55" t="s">
        <v>129</v>
      </c>
      <c r="E55" t="s">
        <v>130</v>
      </c>
      <c r="F55">
        <v>2.67</v>
      </c>
      <c r="G55" t="s">
        <v>130</v>
      </c>
      <c r="H55">
        <v>35.630000000000003</v>
      </c>
      <c r="I55">
        <v>-117.569</v>
      </c>
      <c r="J55">
        <v>1.6</v>
      </c>
      <c r="K55" t="s">
        <v>131</v>
      </c>
      <c r="L55">
        <v>51</v>
      </c>
      <c r="M55">
        <v>0.1</v>
      </c>
      <c r="N55">
        <v>0.13</v>
      </c>
      <c r="O55">
        <v>0.24</v>
      </c>
      <c r="P55">
        <v>0</v>
      </c>
      <c r="Q55">
        <v>155</v>
      </c>
      <c r="R55">
        <v>89</v>
      </c>
      <c r="S55">
        <v>-158</v>
      </c>
      <c r="T55">
        <v>37</v>
      </c>
      <c r="U55">
        <v>26</v>
      </c>
      <c r="V55">
        <v>14</v>
      </c>
      <c r="W55">
        <v>13</v>
      </c>
      <c r="X55" t="s">
        <v>133</v>
      </c>
      <c r="Y55">
        <v>74</v>
      </c>
      <c r="Z55">
        <v>70</v>
      </c>
      <c r="AA55">
        <v>10</v>
      </c>
      <c r="AB55">
        <v>50</v>
      </c>
    </row>
    <row r="56" spans="1:28" x14ac:dyDescent="0.2">
      <c r="A56" s="4">
        <v>37422005</v>
      </c>
      <c r="B56" s="1">
        <v>43650</v>
      </c>
      <c r="C56" s="13">
        <v>0.75096273148148152</v>
      </c>
      <c r="D56" t="s">
        <v>129</v>
      </c>
      <c r="E56" t="s">
        <v>130</v>
      </c>
      <c r="F56">
        <v>3.53</v>
      </c>
      <c r="G56" t="s">
        <v>48</v>
      </c>
      <c r="H56">
        <v>35.688000000000002</v>
      </c>
      <c r="I56">
        <v>-117.509</v>
      </c>
      <c r="J56">
        <v>1.3</v>
      </c>
      <c r="K56" t="s">
        <v>131</v>
      </c>
      <c r="L56">
        <v>55</v>
      </c>
      <c r="M56">
        <v>0.16</v>
      </c>
      <c r="N56">
        <v>0.21</v>
      </c>
      <c r="O56">
        <v>0.41</v>
      </c>
      <c r="P56">
        <v>0</v>
      </c>
      <c r="Q56">
        <v>297</v>
      </c>
      <c r="R56">
        <v>79</v>
      </c>
      <c r="S56">
        <v>178</v>
      </c>
      <c r="T56">
        <v>27</v>
      </c>
      <c r="U56">
        <v>36</v>
      </c>
      <c r="V56">
        <v>18</v>
      </c>
      <c r="W56">
        <v>0</v>
      </c>
      <c r="X56" t="s">
        <v>133</v>
      </c>
      <c r="Y56">
        <v>68</v>
      </c>
      <c r="Z56">
        <v>70</v>
      </c>
      <c r="AA56">
        <v>23</v>
      </c>
      <c r="AB56">
        <v>51</v>
      </c>
    </row>
    <row r="57" spans="1:28" x14ac:dyDescent="0.2">
      <c r="A57" s="4">
        <v>38443359</v>
      </c>
      <c r="B57" s="1">
        <v>43650</v>
      </c>
      <c r="C57" s="13">
        <v>0.7522984953703703</v>
      </c>
      <c r="D57" t="s">
        <v>129</v>
      </c>
      <c r="E57" t="s">
        <v>130</v>
      </c>
      <c r="F57">
        <v>2.85</v>
      </c>
      <c r="G57" t="s">
        <v>130</v>
      </c>
      <c r="H57">
        <v>35.747999999999998</v>
      </c>
      <c r="I57">
        <v>-117.54300000000001</v>
      </c>
      <c r="J57">
        <v>6.9</v>
      </c>
      <c r="K57" t="s">
        <v>131</v>
      </c>
      <c r="L57">
        <v>55</v>
      </c>
      <c r="M57">
        <v>0.14000000000000001</v>
      </c>
      <c r="N57">
        <v>0.17</v>
      </c>
      <c r="O57">
        <v>0.5</v>
      </c>
      <c r="P57">
        <v>0</v>
      </c>
      <c r="Q57">
        <v>297</v>
      </c>
      <c r="R57">
        <v>82</v>
      </c>
      <c r="S57">
        <v>178</v>
      </c>
      <c r="T57">
        <v>17</v>
      </c>
      <c r="U57">
        <v>20</v>
      </c>
      <c r="V57">
        <v>16</v>
      </c>
      <c r="W57">
        <v>7</v>
      </c>
      <c r="X57" t="s">
        <v>131</v>
      </c>
      <c r="Y57">
        <v>99</v>
      </c>
      <c r="Z57">
        <v>23</v>
      </c>
      <c r="AA57">
        <v>18</v>
      </c>
      <c r="AB57">
        <v>139</v>
      </c>
    </row>
    <row r="58" spans="1:28" ht="17" x14ac:dyDescent="0.25">
      <c r="A58" s="3">
        <v>37223180</v>
      </c>
      <c r="B58" s="1">
        <v>43650</v>
      </c>
      <c r="C58" s="13">
        <v>0.75255023148148148</v>
      </c>
      <c r="D58" t="s">
        <v>129</v>
      </c>
      <c r="E58" t="s">
        <v>130</v>
      </c>
      <c r="F58">
        <v>2.46</v>
      </c>
      <c r="G58" t="s">
        <v>130</v>
      </c>
      <c r="H58">
        <v>35.722999999999999</v>
      </c>
      <c r="I58">
        <v>-117.52800000000001</v>
      </c>
      <c r="J58">
        <v>4.7</v>
      </c>
      <c r="K58" t="s">
        <v>131</v>
      </c>
      <c r="L58">
        <v>42</v>
      </c>
      <c r="M58">
        <v>0.15</v>
      </c>
      <c r="N58">
        <v>0.23</v>
      </c>
      <c r="O58">
        <v>0.59</v>
      </c>
      <c r="P58">
        <v>0</v>
      </c>
      <c r="Q58">
        <v>292</v>
      </c>
      <c r="R58">
        <v>56</v>
      </c>
      <c r="S58">
        <v>177</v>
      </c>
      <c r="T58">
        <v>49</v>
      </c>
      <c r="U58">
        <v>54</v>
      </c>
      <c r="V58">
        <v>9</v>
      </c>
      <c r="W58">
        <v>20</v>
      </c>
      <c r="X58" t="s">
        <v>134</v>
      </c>
      <c r="Y58">
        <v>22</v>
      </c>
      <c r="Z58">
        <v>45</v>
      </c>
      <c r="AA58">
        <v>0</v>
      </c>
      <c r="AB58">
        <v>0</v>
      </c>
    </row>
    <row r="59" spans="1:28" x14ac:dyDescent="0.2">
      <c r="A59" s="4">
        <v>38443375</v>
      </c>
      <c r="B59" s="1">
        <v>43650</v>
      </c>
      <c r="C59" s="13">
        <v>0.75395636574074076</v>
      </c>
      <c r="D59" t="s">
        <v>129</v>
      </c>
      <c r="E59" t="s">
        <v>130</v>
      </c>
      <c r="F59">
        <v>2.76</v>
      </c>
      <c r="G59" t="s">
        <v>130</v>
      </c>
      <c r="H59">
        <v>35.715000000000003</v>
      </c>
      <c r="I59">
        <v>-117.529</v>
      </c>
      <c r="J59">
        <v>4.5</v>
      </c>
      <c r="K59" t="s">
        <v>131</v>
      </c>
      <c r="L59">
        <v>55</v>
      </c>
      <c r="M59">
        <v>0.13</v>
      </c>
      <c r="N59">
        <v>0.16</v>
      </c>
      <c r="O59">
        <v>0.53</v>
      </c>
      <c r="P59">
        <v>0</v>
      </c>
      <c r="Q59">
        <v>300</v>
      </c>
      <c r="R59">
        <v>81</v>
      </c>
      <c r="S59">
        <v>-177</v>
      </c>
      <c r="T59">
        <v>13</v>
      </c>
      <c r="U59">
        <v>14</v>
      </c>
      <c r="V59">
        <v>20</v>
      </c>
      <c r="W59">
        <v>7</v>
      </c>
      <c r="X59" t="s">
        <v>131</v>
      </c>
      <c r="Y59">
        <v>100</v>
      </c>
      <c r="Z59">
        <v>50</v>
      </c>
      <c r="AA59">
        <v>22</v>
      </c>
      <c r="AB59">
        <v>77</v>
      </c>
    </row>
    <row r="60" spans="1:28" x14ac:dyDescent="0.2">
      <c r="A60" s="4">
        <v>38443383</v>
      </c>
      <c r="B60" s="1">
        <v>43650</v>
      </c>
      <c r="C60" s="13">
        <v>0.75435312500000007</v>
      </c>
      <c r="D60" t="s">
        <v>129</v>
      </c>
      <c r="E60" t="s">
        <v>130</v>
      </c>
      <c r="F60">
        <v>3.79</v>
      </c>
      <c r="G60" t="s">
        <v>48</v>
      </c>
      <c r="H60">
        <v>35.661000000000001</v>
      </c>
      <c r="I60">
        <v>-117.523</v>
      </c>
      <c r="J60">
        <v>2.1</v>
      </c>
      <c r="K60" t="s">
        <v>131</v>
      </c>
      <c r="L60">
        <v>87</v>
      </c>
      <c r="M60">
        <v>0.16</v>
      </c>
      <c r="N60">
        <v>0.14000000000000001</v>
      </c>
      <c r="O60">
        <v>0.37</v>
      </c>
      <c r="P60">
        <v>0</v>
      </c>
      <c r="Q60">
        <v>314</v>
      </c>
      <c r="R60">
        <v>90</v>
      </c>
      <c r="S60">
        <v>-161</v>
      </c>
      <c r="T60">
        <v>15</v>
      </c>
      <c r="U60">
        <v>11</v>
      </c>
      <c r="V60">
        <v>30</v>
      </c>
      <c r="W60">
        <v>11</v>
      </c>
      <c r="X60" t="s">
        <v>131</v>
      </c>
      <c r="Y60">
        <v>100</v>
      </c>
      <c r="Z60">
        <v>72</v>
      </c>
      <c r="AA60">
        <v>33</v>
      </c>
      <c r="AB60">
        <v>46</v>
      </c>
    </row>
    <row r="61" spans="1:28" x14ac:dyDescent="0.2">
      <c r="A61" s="4">
        <v>38443391</v>
      </c>
      <c r="B61" s="1">
        <v>43650</v>
      </c>
      <c r="C61" s="13">
        <v>0.75496840277777777</v>
      </c>
      <c r="D61" t="s">
        <v>129</v>
      </c>
      <c r="E61" t="s">
        <v>130</v>
      </c>
      <c r="F61">
        <v>3.51</v>
      </c>
      <c r="G61" t="s">
        <v>48</v>
      </c>
      <c r="H61">
        <v>35.598999999999997</v>
      </c>
      <c r="I61">
        <v>-117.61</v>
      </c>
      <c r="J61">
        <v>2.1</v>
      </c>
      <c r="K61" t="s">
        <v>131</v>
      </c>
      <c r="L61">
        <v>72</v>
      </c>
      <c r="M61">
        <v>0.18</v>
      </c>
      <c r="N61">
        <v>0.16</v>
      </c>
      <c r="O61">
        <v>0.31</v>
      </c>
      <c r="P61">
        <v>0</v>
      </c>
      <c r="Q61">
        <v>322</v>
      </c>
      <c r="R61">
        <v>84</v>
      </c>
      <c r="S61">
        <v>165</v>
      </c>
      <c r="T61">
        <v>16</v>
      </c>
      <c r="U61">
        <v>20</v>
      </c>
      <c r="V61">
        <v>20</v>
      </c>
      <c r="W61">
        <v>5</v>
      </c>
      <c r="X61" t="s">
        <v>131</v>
      </c>
      <c r="Y61">
        <v>100</v>
      </c>
      <c r="Z61">
        <v>67</v>
      </c>
      <c r="AA61">
        <v>22</v>
      </c>
      <c r="AB61">
        <v>52</v>
      </c>
    </row>
    <row r="62" spans="1:28" x14ac:dyDescent="0.2">
      <c r="A62" s="4">
        <v>38443407</v>
      </c>
      <c r="B62" s="1">
        <v>43650</v>
      </c>
      <c r="C62" s="13">
        <v>0.75593935185185179</v>
      </c>
      <c r="D62" t="s">
        <v>129</v>
      </c>
      <c r="E62" t="s">
        <v>130</v>
      </c>
      <c r="F62">
        <v>3.38</v>
      </c>
      <c r="G62" t="s">
        <v>130</v>
      </c>
      <c r="H62">
        <v>35.667999999999999</v>
      </c>
      <c r="I62">
        <v>-117.506</v>
      </c>
      <c r="J62">
        <v>2.2999999999999998</v>
      </c>
      <c r="K62" t="s">
        <v>131</v>
      </c>
      <c r="L62">
        <v>55</v>
      </c>
      <c r="M62">
        <v>0.15</v>
      </c>
      <c r="N62">
        <v>0.19</v>
      </c>
      <c r="O62">
        <v>0.59</v>
      </c>
      <c r="P62">
        <v>0</v>
      </c>
      <c r="Q62">
        <v>303</v>
      </c>
      <c r="R62">
        <v>84</v>
      </c>
      <c r="S62">
        <v>144</v>
      </c>
      <c r="T62">
        <v>16</v>
      </c>
      <c r="U62">
        <v>25</v>
      </c>
      <c r="V62">
        <v>15</v>
      </c>
      <c r="W62">
        <v>9</v>
      </c>
      <c r="X62" t="s">
        <v>131</v>
      </c>
      <c r="Y62">
        <v>90</v>
      </c>
      <c r="Z62">
        <v>65</v>
      </c>
      <c r="AA62">
        <v>17</v>
      </c>
      <c r="AB62">
        <v>76</v>
      </c>
    </row>
    <row r="63" spans="1:28" ht="17" x14ac:dyDescent="0.25">
      <c r="A63" s="3">
        <v>37223308</v>
      </c>
      <c r="B63" s="1">
        <v>43650</v>
      </c>
      <c r="C63" s="13">
        <v>0.756077199074074</v>
      </c>
      <c r="D63" t="s">
        <v>129</v>
      </c>
      <c r="E63" t="s">
        <v>130</v>
      </c>
      <c r="F63">
        <v>3.55</v>
      </c>
      <c r="G63" t="s">
        <v>130</v>
      </c>
      <c r="H63">
        <v>35.710999999999999</v>
      </c>
      <c r="I63">
        <v>-117.477</v>
      </c>
      <c r="J63">
        <v>1.2</v>
      </c>
      <c r="K63" t="s">
        <v>131</v>
      </c>
      <c r="L63">
        <v>46</v>
      </c>
      <c r="M63">
        <v>0.16</v>
      </c>
      <c r="N63">
        <v>0.22</v>
      </c>
      <c r="O63">
        <v>0.51</v>
      </c>
      <c r="P63">
        <v>0</v>
      </c>
      <c r="Q63">
        <v>10</v>
      </c>
      <c r="R63">
        <v>88</v>
      </c>
      <c r="S63">
        <v>102</v>
      </c>
      <c r="T63">
        <v>49</v>
      </c>
      <c r="U63">
        <v>47</v>
      </c>
      <c r="V63">
        <v>9</v>
      </c>
      <c r="W63">
        <v>26</v>
      </c>
      <c r="X63" t="s">
        <v>134</v>
      </c>
      <c r="Y63">
        <v>29</v>
      </c>
      <c r="Z63">
        <v>77</v>
      </c>
      <c r="AA63">
        <v>0</v>
      </c>
      <c r="AB63">
        <v>0</v>
      </c>
    </row>
    <row r="64" spans="1:28" x14ac:dyDescent="0.2">
      <c r="A64" s="4">
        <v>38443415</v>
      </c>
      <c r="B64" s="1">
        <v>43650</v>
      </c>
      <c r="C64" s="13">
        <v>0.75732303240740739</v>
      </c>
      <c r="D64" t="s">
        <v>129</v>
      </c>
      <c r="E64" t="s">
        <v>130</v>
      </c>
      <c r="F64">
        <v>3.46</v>
      </c>
      <c r="G64" t="s">
        <v>130</v>
      </c>
      <c r="H64">
        <v>35.659999999999997</v>
      </c>
      <c r="I64">
        <v>-117.535</v>
      </c>
      <c r="J64">
        <v>10.199999999999999</v>
      </c>
      <c r="K64" t="s">
        <v>131</v>
      </c>
      <c r="L64">
        <v>79</v>
      </c>
      <c r="M64">
        <v>0.14000000000000001</v>
      </c>
      <c r="N64">
        <v>0.14000000000000001</v>
      </c>
      <c r="O64">
        <v>0.32</v>
      </c>
      <c r="P64">
        <v>0</v>
      </c>
      <c r="Q64">
        <v>140</v>
      </c>
      <c r="R64">
        <v>89</v>
      </c>
      <c r="S64">
        <v>173</v>
      </c>
      <c r="T64">
        <v>15</v>
      </c>
      <c r="U64">
        <v>14</v>
      </c>
      <c r="V64">
        <v>37</v>
      </c>
      <c r="W64">
        <v>13</v>
      </c>
      <c r="X64" t="s">
        <v>131</v>
      </c>
      <c r="Y64">
        <v>100</v>
      </c>
      <c r="Z64">
        <v>31</v>
      </c>
      <c r="AA64">
        <v>34</v>
      </c>
      <c r="AB64">
        <v>131</v>
      </c>
    </row>
    <row r="65" spans="1:28" x14ac:dyDescent="0.2">
      <c r="A65" s="4">
        <v>38443423</v>
      </c>
      <c r="B65" s="1">
        <v>43650</v>
      </c>
      <c r="C65" s="13">
        <v>0.75790358796296298</v>
      </c>
      <c r="D65" t="s">
        <v>129</v>
      </c>
      <c r="E65" t="s">
        <v>130</v>
      </c>
      <c r="F65">
        <v>2.69</v>
      </c>
      <c r="G65" t="s">
        <v>130</v>
      </c>
      <c r="H65">
        <v>35.6</v>
      </c>
      <c r="I65">
        <v>-117.595</v>
      </c>
      <c r="J65">
        <v>7.3</v>
      </c>
      <c r="K65" t="s">
        <v>131</v>
      </c>
      <c r="L65">
        <v>49</v>
      </c>
      <c r="M65">
        <v>0.16</v>
      </c>
      <c r="N65">
        <v>0.2</v>
      </c>
      <c r="O65">
        <v>1.04</v>
      </c>
      <c r="P65">
        <v>0</v>
      </c>
      <c r="Q65">
        <v>142</v>
      </c>
      <c r="R65">
        <v>76</v>
      </c>
      <c r="S65">
        <v>-179</v>
      </c>
      <c r="T65">
        <v>32</v>
      </c>
      <c r="U65">
        <v>33</v>
      </c>
      <c r="V65">
        <v>14</v>
      </c>
      <c r="W65">
        <v>17</v>
      </c>
      <c r="X65" t="s">
        <v>133</v>
      </c>
      <c r="Y65">
        <v>61</v>
      </c>
      <c r="Z65">
        <v>26</v>
      </c>
      <c r="AA65">
        <v>6</v>
      </c>
      <c r="AB65">
        <v>92</v>
      </c>
    </row>
    <row r="66" spans="1:28" x14ac:dyDescent="0.2">
      <c r="A66" s="4">
        <v>38443431</v>
      </c>
      <c r="B66" s="1">
        <v>43650</v>
      </c>
      <c r="C66" s="13">
        <v>0.75893599537037038</v>
      </c>
      <c r="D66" t="s">
        <v>129</v>
      </c>
      <c r="E66" t="s">
        <v>130</v>
      </c>
      <c r="F66">
        <v>3.44</v>
      </c>
      <c r="G66" t="s">
        <v>130</v>
      </c>
      <c r="H66">
        <v>35.67</v>
      </c>
      <c r="I66">
        <v>-117.56100000000001</v>
      </c>
      <c r="J66">
        <v>6.9</v>
      </c>
      <c r="K66" t="s">
        <v>131</v>
      </c>
      <c r="L66">
        <v>71</v>
      </c>
      <c r="M66">
        <v>0.14000000000000001</v>
      </c>
      <c r="N66">
        <v>0.14000000000000001</v>
      </c>
      <c r="O66">
        <v>0.49</v>
      </c>
      <c r="P66">
        <v>0</v>
      </c>
      <c r="Q66">
        <v>342</v>
      </c>
      <c r="R66">
        <v>44</v>
      </c>
      <c r="S66">
        <v>-110</v>
      </c>
      <c r="T66">
        <v>23</v>
      </c>
      <c r="U66">
        <v>20</v>
      </c>
      <c r="V66">
        <v>24</v>
      </c>
      <c r="W66">
        <v>3</v>
      </c>
      <c r="X66" t="s">
        <v>131</v>
      </c>
      <c r="Y66">
        <v>93</v>
      </c>
      <c r="Z66">
        <v>23</v>
      </c>
      <c r="AA66">
        <v>24</v>
      </c>
      <c r="AB66">
        <v>125</v>
      </c>
    </row>
    <row r="67" spans="1:28" ht="17" x14ac:dyDescent="0.25">
      <c r="A67" s="3">
        <v>38443447</v>
      </c>
      <c r="B67" s="1">
        <v>43650</v>
      </c>
      <c r="C67" s="13">
        <v>0.76047418981481485</v>
      </c>
      <c r="D67" t="s">
        <v>129</v>
      </c>
      <c r="E67" t="s">
        <v>130</v>
      </c>
      <c r="F67">
        <v>2.75</v>
      </c>
      <c r="G67" t="s">
        <v>130</v>
      </c>
      <c r="H67">
        <v>35.61</v>
      </c>
      <c r="I67">
        <v>-117.595</v>
      </c>
      <c r="J67">
        <v>4.9000000000000004</v>
      </c>
      <c r="K67" t="s">
        <v>131</v>
      </c>
      <c r="L67">
        <v>56</v>
      </c>
      <c r="M67">
        <v>0.22</v>
      </c>
      <c r="N67">
        <v>0.24</v>
      </c>
      <c r="O67">
        <v>0.8</v>
      </c>
      <c r="P67">
        <v>0</v>
      </c>
      <c r="Q67">
        <v>136</v>
      </c>
      <c r="R67">
        <v>87</v>
      </c>
      <c r="S67">
        <v>-141</v>
      </c>
      <c r="T67">
        <v>42</v>
      </c>
      <c r="U67">
        <v>31</v>
      </c>
      <c r="V67">
        <v>17</v>
      </c>
      <c r="W67">
        <v>27</v>
      </c>
      <c r="X67" t="s">
        <v>132</v>
      </c>
      <c r="Y67">
        <v>59</v>
      </c>
      <c r="Z67">
        <v>40</v>
      </c>
      <c r="AA67">
        <v>21</v>
      </c>
      <c r="AB67">
        <v>77</v>
      </c>
    </row>
    <row r="68" spans="1:28" x14ac:dyDescent="0.2">
      <c r="A68" s="4">
        <v>38443463</v>
      </c>
      <c r="B68" s="1">
        <v>43650</v>
      </c>
      <c r="C68" s="13">
        <v>0.76150150462962962</v>
      </c>
      <c r="D68" t="s">
        <v>129</v>
      </c>
      <c r="E68" t="s">
        <v>130</v>
      </c>
      <c r="F68">
        <v>2.94</v>
      </c>
      <c r="G68" t="s">
        <v>130</v>
      </c>
      <c r="H68">
        <v>35.725000000000001</v>
      </c>
      <c r="I68">
        <v>-117.53400000000001</v>
      </c>
      <c r="J68">
        <v>6.7</v>
      </c>
      <c r="K68" t="s">
        <v>131</v>
      </c>
      <c r="L68">
        <v>84</v>
      </c>
      <c r="M68">
        <v>0.14000000000000001</v>
      </c>
      <c r="N68">
        <v>0.12</v>
      </c>
      <c r="O68">
        <v>0.4</v>
      </c>
      <c r="P68">
        <v>0</v>
      </c>
      <c r="Q68">
        <v>312</v>
      </c>
      <c r="R68">
        <v>83</v>
      </c>
      <c r="S68">
        <v>-175</v>
      </c>
      <c r="T68">
        <v>16</v>
      </c>
      <c r="U68">
        <v>14</v>
      </c>
      <c r="V68">
        <v>28</v>
      </c>
      <c r="W68">
        <v>15</v>
      </c>
      <c r="X68" t="s">
        <v>131</v>
      </c>
      <c r="Y68">
        <v>100</v>
      </c>
      <c r="Z68">
        <v>26</v>
      </c>
      <c r="AA68">
        <v>26</v>
      </c>
      <c r="AB68">
        <v>125</v>
      </c>
    </row>
    <row r="69" spans="1:28" x14ac:dyDescent="0.2">
      <c r="A69" s="4">
        <v>38443471</v>
      </c>
      <c r="B69" s="1">
        <v>43650</v>
      </c>
      <c r="C69" s="13">
        <v>0.76198287037037027</v>
      </c>
      <c r="D69" t="s">
        <v>129</v>
      </c>
      <c r="E69" t="s">
        <v>130</v>
      </c>
      <c r="F69">
        <v>2.87</v>
      </c>
      <c r="G69" t="s">
        <v>130</v>
      </c>
      <c r="H69">
        <v>35.718000000000004</v>
      </c>
      <c r="I69">
        <v>-117.53400000000001</v>
      </c>
      <c r="J69">
        <v>4.9000000000000004</v>
      </c>
      <c r="K69" t="s">
        <v>131</v>
      </c>
      <c r="L69">
        <v>60</v>
      </c>
      <c r="M69">
        <v>0.17</v>
      </c>
      <c r="N69">
        <v>0.2</v>
      </c>
      <c r="O69">
        <v>0.57999999999999996</v>
      </c>
      <c r="P69">
        <v>0</v>
      </c>
      <c r="Q69">
        <v>312</v>
      </c>
      <c r="R69">
        <v>87</v>
      </c>
      <c r="S69">
        <v>-168</v>
      </c>
      <c r="T69">
        <v>20</v>
      </c>
      <c r="U69">
        <v>34</v>
      </c>
      <c r="V69">
        <v>15</v>
      </c>
      <c r="W69">
        <v>9</v>
      </c>
      <c r="X69" t="s">
        <v>133</v>
      </c>
      <c r="Y69">
        <v>76</v>
      </c>
      <c r="Z69">
        <v>48</v>
      </c>
      <c r="AA69">
        <v>13</v>
      </c>
      <c r="AB69">
        <v>80</v>
      </c>
    </row>
    <row r="70" spans="1:28" ht="17" x14ac:dyDescent="0.25">
      <c r="A70" s="3">
        <v>38443479</v>
      </c>
      <c r="B70" s="1">
        <v>43650</v>
      </c>
      <c r="C70" s="13">
        <v>0.76245393518518512</v>
      </c>
      <c r="D70" t="s">
        <v>129</v>
      </c>
      <c r="E70" t="s">
        <v>130</v>
      </c>
      <c r="F70">
        <v>2.21</v>
      </c>
      <c r="G70" t="s">
        <v>130</v>
      </c>
      <c r="H70">
        <v>35.732999999999997</v>
      </c>
      <c r="I70">
        <v>-117.526</v>
      </c>
      <c r="J70">
        <v>10.7</v>
      </c>
      <c r="K70" t="s">
        <v>131</v>
      </c>
      <c r="L70">
        <v>44</v>
      </c>
      <c r="M70">
        <v>0.11</v>
      </c>
      <c r="N70">
        <v>0.17</v>
      </c>
      <c r="O70">
        <v>0.36</v>
      </c>
      <c r="P70">
        <v>0</v>
      </c>
      <c r="Q70">
        <v>291</v>
      </c>
      <c r="R70">
        <v>79</v>
      </c>
      <c r="S70">
        <v>-165</v>
      </c>
      <c r="T70">
        <v>36</v>
      </c>
      <c r="U70">
        <v>37</v>
      </c>
      <c r="V70">
        <v>10</v>
      </c>
      <c r="W70">
        <v>8</v>
      </c>
      <c r="X70" t="s">
        <v>134</v>
      </c>
      <c r="Y70">
        <v>48</v>
      </c>
      <c r="Z70">
        <v>49</v>
      </c>
      <c r="AA70">
        <v>4</v>
      </c>
      <c r="AB70">
        <v>147</v>
      </c>
    </row>
    <row r="71" spans="1:28" x14ac:dyDescent="0.2">
      <c r="A71" s="4">
        <v>38443487</v>
      </c>
      <c r="B71" s="1">
        <v>43650</v>
      </c>
      <c r="C71" s="13">
        <v>0.76302916666666665</v>
      </c>
      <c r="D71" t="s">
        <v>129</v>
      </c>
      <c r="E71" t="s">
        <v>130</v>
      </c>
      <c r="F71">
        <v>3.38</v>
      </c>
      <c r="G71" t="s">
        <v>130</v>
      </c>
      <c r="H71">
        <v>35.637999999999998</v>
      </c>
      <c r="I71">
        <v>-117.611</v>
      </c>
      <c r="J71">
        <v>9.4</v>
      </c>
      <c r="K71" t="s">
        <v>131</v>
      </c>
      <c r="L71">
        <v>112</v>
      </c>
      <c r="M71">
        <v>0.14000000000000001</v>
      </c>
      <c r="N71">
        <v>0.11</v>
      </c>
      <c r="O71">
        <v>0.33</v>
      </c>
      <c r="P71">
        <v>0</v>
      </c>
      <c r="Q71">
        <v>311</v>
      </c>
      <c r="R71">
        <v>87</v>
      </c>
      <c r="S71">
        <v>-170</v>
      </c>
      <c r="T71">
        <v>13</v>
      </c>
      <c r="U71">
        <v>17</v>
      </c>
      <c r="V71">
        <v>38</v>
      </c>
      <c r="W71">
        <v>15</v>
      </c>
      <c r="X71" t="s">
        <v>131</v>
      </c>
      <c r="Y71">
        <v>100</v>
      </c>
      <c r="Z71">
        <v>31</v>
      </c>
      <c r="AA71">
        <v>41</v>
      </c>
      <c r="AB71">
        <v>124</v>
      </c>
    </row>
    <row r="72" spans="1:28" ht="17" x14ac:dyDescent="0.25">
      <c r="A72" s="3">
        <v>37223788</v>
      </c>
      <c r="B72" s="1">
        <v>43650</v>
      </c>
      <c r="C72" s="13">
        <v>0.76412546296296302</v>
      </c>
      <c r="D72" t="s">
        <v>129</v>
      </c>
      <c r="E72" t="s">
        <v>130</v>
      </c>
      <c r="F72">
        <v>2.44</v>
      </c>
      <c r="G72" t="s">
        <v>130</v>
      </c>
      <c r="H72">
        <v>35.704000000000001</v>
      </c>
      <c r="I72">
        <v>-117.48399999999999</v>
      </c>
      <c r="J72">
        <v>3.6</v>
      </c>
      <c r="K72" t="s">
        <v>131</v>
      </c>
      <c r="L72">
        <v>57</v>
      </c>
      <c r="M72">
        <v>0.16</v>
      </c>
      <c r="N72">
        <v>0.21</v>
      </c>
      <c r="O72">
        <v>0.59</v>
      </c>
      <c r="P72">
        <v>0</v>
      </c>
      <c r="Q72">
        <v>278</v>
      </c>
      <c r="R72">
        <v>58</v>
      </c>
      <c r="S72">
        <v>137</v>
      </c>
      <c r="T72">
        <v>45</v>
      </c>
      <c r="U72">
        <v>52</v>
      </c>
      <c r="V72">
        <v>12</v>
      </c>
      <c r="W72">
        <v>29</v>
      </c>
      <c r="X72" t="s">
        <v>134</v>
      </c>
      <c r="Y72">
        <v>30</v>
      </c>
      <c r="Z72">
        <v>60</v>
      </c>
      <c r="AA72">
        <v>0</v>
      </c>
      <c r="AB72">
        <v>0</v>
      </c>
    </row>
    <row r="73" spans="1:28" ht="17" x14ac:dyDescent="0.25">
      <c r="A73" s="3">
        <v>38443495</v>
      </c>
      <c r="B73" s="1">
        <v>43650</v>
      </c>
      <c r="C73" s="13">
        <v>0.7648766203703703</v>
      </c>
      <c r="D73" t="s">
        <v>129</v>
      </c>
      <c r="E73" t="s">
        <v>130</v>
      </c>
      <c r="F73">
        <v>2.61</v>
      </c>
      <c r="G73" t="s">
        <v>130</v>
      </c>
      <c r="H73">
        <v>35.679000000000002</v>
      </c>
      <c r="I73">
        <v>-117.515</v>
      </c>
      <c r="J73">
        <v>2.9</v>
      </c>
      <c r="K73" t="s">
        <v>131</v>
      </c>
      <c r="L73">
        <v>57</v>
      </c>
      <c r="M73">
        <v>0.17</v>
      </c>
      <c r="N73">
        <v>0.21</v>
      </c>
      <c r="O73">
        <v>0.54</v>
      </c>
      <c r="P73">
        <v>0</v>
      </c>
      <c r="Q73">
        <v>320</v>
      </c>
      <c r="R73">
        <v>27</v>
      </c>
      <c r="S73">
        <v>-176</v>
      </c>
      <c r="T73">
        <v>37</v>
      </c>
      <c r="U73">
        <v>42</v>
      </c>
      <c r="V73">
        <v>10</v>
      </c>
      <c r="W73">
        <v>11</v>
      </c>
      <c r="X73" t="s">
        <v>132</v>
      </c>
      <c r="Y73">
        <v>52</v>
      </c>
      <c r="Z73">
        <v>61</v>
      </c>
      <c r="AA73">
        <v>8</v>
      </c>
      <c r="AB73">
        <v>88</v>
      </c>
    </row>
    <row r="74" spans="1:28" ht="17" x14ac:dyDescent="0.25">
      <c r="A74" s="3">
        <v>37224276</v>
      </c>
      <c r="B74" s="1">
        <v>43650</v>
      </c>
      <c r="C74" s="13">
        <v>0.76576782407407407</v>
      </c>
      <c r="D74" t="s">
        <v>129</v>
      </c>
      <c r="E74" t="s">
        <v>130</v>
      </c>
      <c r="F74">
        <v>2.16</v>
      </c>
      <c r="G74" t="s">
        <v>130</v>
      </c>
      <c r="H74">
        <v>35.689</v>
      </c>
      <c r="I74">
        <v>-117.476</v>
      </c>
      <c r="J74">
        <v>10.4</v>
      </c>
      <c r="K74" t="s">
        <v>131</v>
      </c>
      <c r="L74">
        <v>29</v>
      </c>
      <c r="M74">
        <v>0.1</v>
      </c>
      <c r="N74">
        <v>0.26</v>
      </c>
      <c r="O74">
        <v>0.5</v>
      </c>
      <c r="P74">
        <v>0</v>
      </c>
      <c r="Q74">
        <v>299</v>
      </c>
      <c r="R74">
        <v>90</v>
      </c>
      <c r="S74">
        <v>-101</v>
      </c>
      <c r="T74">
        <v>51</v>
      </c>
      <c r="U74">
        <v>43</v>
      </c>
      <c r="V74">
        <v>10</v>
      </c>
      <c r="W74">
        <v>19</v>
      </c>
      <c r="X74" t="s">
        <v>134</v>
      </c>
      <c r="Y74">
        <v>40</v>
      </c>
      <c r="Z74">
        <v>38</v>
      </c>
      <c r="AA74">
        <v>2</v>
      </c>
      <c r="AB74">
        <v>89</v>
      </c>
    </row>
    <row r="75" spans="1:28" ht="17" x14ac:dyDescent="0.25">
      <c r="A75" s="3">
        <v>38443503</v>
      </c>
      <c r="B75" s="1">
        <v>43650</v>
      </c>
      <c r="C75" s="13">
        <v>0.76771712962962957</v>
      </c>
      <c r="D75" t="s">
        <v>129</v>
      </c>
      <c r="E75" t="s">
        <v>130</v>
      </c>
      <c r="F75">
        <v>2.35</v>
      </c>
      <c r="G75" t="s">
        <v>130</v>
      </c>
      <c r="H75">
        <v>35.616999999999997</v>
      </c>
      <c r="I75">
        <v>-117.604</v>
      </c>
      <c r="J75">
        <v>11.3</v>
      </c>
      <c r="K75" t="s">
        <v>131</v>
      </c>
      <c r="L75">
        <v>40</v>
      </c>
      <c r="M75">
        <v>0.15</v>
      </c>
      <c r="N75">
        <v>0.22</v>
      </c>
      <c r="O75">
        <v>0.68</v>
      </c>
      <c r="P75">
        <v>0</v>
      </c>
      <c r="Q75">
        <v>145</v>
      </c>
      <c r="R75">
        <v>73</v>
      </c>
      <c r="S75">
        <v>-150</v>
      </c>
      <c r="T75">
        <v>37</v>
      </c>
      <c r="U75">
        <v>38</v>
      </c>
      <c r="V75">
        <v>8</v>
      </c>
      <c r="W75">
        <v>23</v>
      </c>
      <c r="X75" t="s">
        <v>132</v>
      </c>
      <c r="Y75">
        <v>51</v>
      </c>
      <c r="Z75">
        <v>36</v>
      </c>
      <c r="AA75">
        <v>10</v>
      </c>
      <c r="AB75">
        <v>131</v>
      </c>
    </row>
    <row r="76" spans="1:28" x14ac:dyDescent="0.2">
      <c r="A76" s="4">
        <v>38443519</v>
      </c>
      <c r="B76" s="1">
        <v>43650</v>
      </c>
      <c r="C76" s="13">
        <v>0.7680989583333333</v>
      </c>
      <c r="D76" t="s">
        <v>129</v>
      </c>
      <c r="E76" t="s">
        <v>130</v>
      </c>
      <c r="F76">
        <v>3.13</v>
      </c>
      <c r="G76" t="s">
        <v>130</v>
      </c>
      <c r="H76">
        <v>35.664000000000001</v>
      </c>
      <c r="I76">
        <v>-117.52500000000001</v>
      </c>
      <c r="J76">
        <v>2.5</v>
      </c>
      <c r="K76" t="s">
        <v>131</v>
      </c>
      <c r="L76">
        <v>79</v>
      </c>
      <c r="M76">
        <v>0.13</v>
      </c>
      <c r="N76">
        <v>0.13</v>
      </c>
      <c r="O76">
        <v>0.45</v>
      </c>
      <c r="P76">
        <v>0</v>
      </c>
      <c r="Q76">
        <v>46</v>
      </c>
      <c r="R76">
        <v>18</v>
      </c>
      <c r="S76">
        <v>0</v>
      </c>
      <c r="T76">
        <v>39</v>
      </c>
      <c r="U76">
        <v>22</v>
      </c>
      <c r="V76">
        <v>31</v>
      </c>
      <c r="W76">
        <v>34</v>
      </c>
      <c r="X76" t="s">
        <v>133</v>
      </c>
      <c r="Y76">
        <v>79</v>
      </c>
      <c r="Z76">
        <v>69</v>
      </c>
      <c r="AA76">
        <v>37</v>
      </c>
      <c r="AB76">
        <v>54</v>
      </c>
    </row>
    <row r="77" spans="1:28" x14ac:dyDescent="0.2">
      <c r="A77" s="4">
        <v>38443527</v>
      </c>
      <c r="B77" s="1">
        <v>43650</v>
      </c>
      <c r="C77" s="13">
        <v>0.76905983796296296</v>
      </c>
      <c r="D77" t="s">
        <v>129</v>
      </c>
      <c r="E77" t="s">
        <v>130</v>
      </c>
      <c r="F77">
        <v>3.29</v>
      </c>
      <c r="G77" t="s">
        <v>130</v>
      </c>
      <c r="H77">
        <v>35.674999999999997</v>
      </c>
      <c r="I77">
        <v>-117.514</v>
      </c>
      <c r="J77">
        <v>2.7</v>
      </c>
      <c r="K77" t="s">
        <v>131</v>
      </c>
      <c r="L77">
        <v>74</v>
      </c>
      <c r="M77">
        <v>0.13</v>
      </c>
      <c r="N77">
        <v>0.14000000000000001</v>
      </c>
      <c r="O77">
        <v>0.39</v>
      </c>
      <c r="P77">
        <v>0</v>
      </c>
      <c r="Q77">
        <v>135</v>
      </c>
      <c r="R77">
        <v>87</v>
      </c>
      <c r="S77">
        <v>-175</v>
      </c>
      <c r="T77">
        <v>11</v>
      </c>
      <c r="U77">
        <v>20</v>
      </c>
      <c r="V77">
        <v>33</v>
      </c>
      <c r="W77">
        <v>15</v>
      </c>
      <c r="X77" t="s">
        <v>131</v>
      </c>
      <c r="Y77">
        <v>100</v>
      </c>
      <c r="Z77">
        <v>69</v>
      </c>
      <c r="AA77">
        <v>33</v>
      </c>
      <c r="AB77">
        <v>54</v>
      </c>
    </row>
    <row r="78" spans="1:28" x14ac:dyDescent="0.2">
      <c r="A78" s="4">
        <v>38443535</v>
      </c>
      <c r="B78" s="1">
        <v>43650</v>
      </c>
      <c r="C78" s="13">
        <v>0.76943796296296296</v>
      </c>
      <c r="D78" t="s">
        <v>129</v>
      </c>
      <c r="E78" t="s">
        <v>130</v>
      </c>
      <c r="F78">
        <v>4.66</v>
      </c>
      <c r="G78" t="s">
        <v>47</v>
      </c>
      <c r="H78">
        <v>35.744999999999997</v>
      </c>
      <c r="I78">
        <v>-117.55200000000001</v>
      </c>
      <c r="J78">
        <v>6.6</v>
      </c>
      <c r="K78" t="s">
        <v>131</v>
      </c>
      <c r="L78">
        <v>102</v>
      </c>
      <c r="M78">
        <v>0.15</v>
      </c>
      <c r="N78">
        <v>0.12</v>
      </c>
      <c r="O78">
        <v>0.41</v>
      </c>
      <c r="P78">
        <v>0</v>
      </c>
      <c r="Q78">
        <v>311</v>
      </c>
      <c r="R78">
        <v>83</v>
      </c>
      <c r="S78">
        <v>-177</v>
      </c>
      <c r="T78">
        <v>13</v>
      </c>
      <c r="U78">
        <v>14</v>
      </c>
      <c r="V78">
        <v>44</v>
      </c>
      <c r="W78">
        <v>3</v>
      </c>
      <c r="X78" t="s">
        <v>131</v>
      </c>
      <c r="Y78">
        <v>100</v>
      </c>
      <c r="Z78">
        <v>28</v>
      </c>
      <c r="AA78">
        <v>36</v>
      </c>
      <c r="AB78">
        <v>117</v>
      </c>
    </row>
    <row r="79" spans="1:28" x14ac:dyDescent="0.2">
      <c r="A79" s="4">
        <v>38443543</v>
      </c>
      <c r="B79" s="1">
        <v>43650</v>
      </c>
      <c r="C79" s="13">
        <v>0.76994953703703706</v>
      </c>
      <c r="D79" t="s">
        <v>129</v>
      </c>
      <c r="E79" t="s">
        <v>130</v>
      </c>
      <c r="F79">
        <v>3.75</v>
      </c>
      <c r="G79" t="s">
        <v>48</v>
      </c>
      <c r="H79">
        <v>35.665999999999997</v>
      </c>
      <c r="I79">
        <v>-117.566</v>
      </c>
      <c r="J79">
        <v>7.1</v>
      </c>
      <c r="K79" t="s">
        <v>131</v>
      </c>
      <c r="L79">
        <v>78</v>
      </c>
      <c r="M79">
        <v>0.13</v>
      </c>
      <c r="N79">
        <v>0.13</v>
      </c>
      <c r="O79">
        <v>0.46</v>
      </c>
      <c r="P79">
        <v>0</v>
      </c>
      <c r="Q79">
        <v>331</v>
      </c>
      <c r="R79">
        <v>69</v>
      </c>
      <c r="S79">
        <v>-179</v>
      </c>
      <c r="T79">
        <v>16</v>
      </c>
      <c r="U79">
        <v>16</v>
      </c>
      <c r="V79">
        <v>28</v>
      </c>
      <c r="W79">
        <v>12</v>
      </c>
      <c r="X79" t="s">
        <v>131</v>
      </c>
      <c r="Y79">
        <v>100</v>
      </c>
      <c r="Z79">
        <v>24</v>
      </c>
      <c r="AA79">
        <v>14</v>
      </c>
      <c r="AB79">
        <v>143</v>
      </c>
    </row>
    <row r="80" spans="1:28" x14ac:dyDescent="0.2">
      <c r="A80" s="4">
        <v>38443559</v>
      </c>
      <c r="B80" s="1">
        <v>43650</v>
      </c>
      <c r="C80" s="13">
        <v>0.77366030092592597</v>
      </c>
      <c r="D80" t="s">
        <v>129</v>
      </c>
      <c r="E80" t="s">
        <v>130</v>
      </c>
      <c r="F80">
        <v>2.48</v>
      </c>
      <c r="G80" t="s">
        <v>130</v>
      </c>
      <c r="H80">
        <v>35.651000000000003</v>
      </c>
      <c r="I80">
        <v>-117.54300000000001</v>
      </c>
      <c r="J80">
        <v>1.6</v>
      </c>
      <c r="K80" t="s">
        <v>131</v>
      </c>
      <c r="L80">
        <v>58</v>
      </c>
      <c r="M80">
        <v>0.16</v>
      </c>
      <c r="N80">
        <v>0.18</v>
      </c>
      <c r="O80">
        <v>0.31</v>
      </c>
      <c r="P80">
        <v>0</v>
      </c>
      <c r="Q80">
        <v>171</v>
      </c>
      <c r="R80">
        <v>87</v>
      </c>
      <c r="S80">
        <v>-138</v>
      </c>
      <c r="T80">
        <v>30</v>
      </c>
      <c r="U80">
        <v>27</v>
      </c>
      <c r="V80">
        <v>14</v>
      </c>
      <c r="W80">
        <v>0</v>
      </c>
      <c r="X80" t="s">
        <v>133</v>
      </c>
      <c r="Y80">
        <v>77</v>
      </c>
      <c r="Z80">
        <v>59</v>
      </c>
      <c r="AA80">
        <v>15</v>
      </c>
      <c r="AB80">
        <v>73</v>
      </c>
    </row>
    <row r="81" spans="1:28" ht="17" x14ac:dyDescent="0.25">
      <c r="A81" s="3">
        <v>37224604</v>
      </c>
      <c r="B81" s="1">
        <v>43650</v>
      </c>
      <c r="C81" s="13">
        <v>0.77417835648148159</v>
      </c>
      <c r="D81" t="s">
        <v>129</v>
      </c>
      <c r="E81" t="s">
        <v>130</v>
      </c>
      <c r="F81">
        <v>2.59</v>
      </c>
      <c r="G81" t="s">
        <v>130</v>
      </c>
      <c r="H81">
        <v>35.69</v>
      </c>
      <c r="I81">
        <v>-117.488</v>
      </c>
      <c r="J81">
        <v>0.6</v>
      </c>
      <c r="K81" t="s">
        <v>131</v>
      </c>
      <c r="L81">
        <v>52</v>
      </c>
      <c r="M81">
        <v>0.15</v>
      </c>
      <c r="N81">
        <v>0.18</v>
      </c>
      <c r="O81">
        <v>0.37</v>
      </c>
      <c r="P81">
        <v>0</v>
      </c>
      <c r="Q81">
        <v>148</v>
      </c>
      <c r="R81">
        <v>71</v>
      </c>
      <c r="S81">
        <v>-137</v>
      </c>
      <c r="T81">
        <v>48</v>
      </c>
      <c r="U81">
        <v>53</v>
      </c>
      <c r="V81">
        <v>11</v>
      </c>
      <c r="W81">
        <v>20</v>
      </c>
      <c r="X81" t="s">
        <v>134</v>
      </c>
      <c r="Y81">
        <v>22</v>
      </c>
      <c r="Z81">
        <v>64</v>
      </c>
      <c r="AA81">
        <v>0</v>
      </c>
      <c r="AB81">
        <v>0</v>
      </c>
    </row>
    <row r="82" spans="1:28" ht="17" x14ac:dyDescent="0.25">
      <c r="A82" s="3">
        <v>38443591</v>
      </c>
      <c r="B82" s="1">
        <v>43650</v>
      </c>
      <c r="C82" s="13">
        <v>0.7760611111111112</v>
      </c>
      <c r="D82" t="s">
        <v>129</v>
      </c>
      <c r="E82" t="s">
        <v>130</v>
      </c>
      <c r="F82">
        <v>2.63</v>
      </c>
      <c r="G82" t="s">
        <v>130</v>
      </c>
      <c r="H82">
        <v>35.722000000000001</v>
      </c>
      <c r="I82">
        <v>-117.56399999999999</v>
      </c>
      <c r="J82">
        <v>4.0999999999999996</v>
      </c>
      <c r="K82" t="s">
        <v>131</v>
      </c>
      <c r="L82">
        <v>98</v>
      </c>
      <c r="M82">
        <v>0.16</v>
      </c>
      <c r="N82">
        <v>0.13</v>
      </c>
      <c r="O82">
        <v>0.47</v>
      </c>
      <c r="P82">
        <v>0</v>
      </c>
      <c r="Q82">
        <v>342</v>
      </c>
      <c r="R82">
        <v>87</v>
      </c>
      <c r="S82">
        <v>161</v>
      </c>
      <c r="T82">
        <v>28</v>
      </c>
      <c r="U82">
        <v>28</v>
      </c>
      <c r="V82">
        <v>22</v>
      </c>
      <c r="W82">
        <v>21</v>
      </c>
      <c r="X82" t="s">
        <v>132</v>
      </c>
      <c r="Y82">
        <v>59</v>
      </c>
      <c r="Z82">
        <v>74</v>
      </c>
      <c r="AA82">
        <v>17</v>
      </c>
      <c r="AB82">
        <v>48</v>
      </c>
    </row>
    <row r="83" spans="1:28" x14ac:dyDescent="0.2">
      <c r="A83" s="4">
        <v>38443607</v>
      </c>
      <c r="B83" s="1">
        <v>43650</v>
      </c>
      <c r="C83" s="13">
        <v>0.77759768518518513</v>
      </c>
      <c r="D83" t="s">
        <v>129</v>
      </c>
      <c r="E83" t="s">
        <v>130</v>
      </c>
      <c r="F83">
        <v>4.59</v>
      </c>
      <c r="G83" t="s">
        <v>47</v>
      </c>
      <c r="H83">
        <v>35.600999999999999</v>
      </c>
      <c r="I83">
        <v>-117.59699999999999</v>
      </c>
      <c r="J83">
        <v>2.8</v>
      </c>
      <c r="K83" t="s">
        <v>131</v>
      </c>
      <c r="L83">
        <v>80</v>
      </c>
      <c r="M83">
        <v>0.14000000000000001</v>
      </c>
      <c r="N83">
        <v>0.13</v>
      </c>
      <c r="O83">
        <v>0.43</v>
      </c>
      <c r="P83">
        <v>0</v>
      </c>
      <c r="Q83">
        <v>132</v>
      </c>
      <c r="R83">
        <v>74</v>
      </c>
      <c r="S83">
        <v>-177</v>
      </c>
      <c r="T83">
        <v>17</v>
      </c>
      <c r="U83">
        <v>19</v>
      </c>
      <c r="V83">
        <v>37</v>
      </c>
      <c r="W83">
        <v>17</v>
      </c>
      <c r="X83" t="s">
        <v>131</v>
      </c>
      <c r="Y83">
        <v>100</v>
      </c>
      <c r="Z83">
        <v>70</v>
      </c>
      <c r="AA83">
        <v>36</v>
      </c>
      <c r="AB83">
        <v>37</v>
      </c>
    </row>
    <row r="84" spans="1:28" ht="17" x14ac:dyDescent="0.25">
      <c r="A84" s="3">
        <v>37224612</v>
      </c>
      <c r="B84" s="1">
        <v>43650</v>
      </c>
      <c r="C84" s="13">
        <v>0.77843449074074078</v>
      </c>
      <c r="D84" t="s">
        <v>129</v>
      </c>
      <c r="E84" t="s">
        <v>130</v>
      </c>
      <c r="F84">
        <v>3.05</v>
      </c>
      <c r="G84" t="s">
        <v>130</v>
      </c>
      <c r="H84">
        <v>35.652000000000001</v>
      </c>
      <c r="I84">
        <v>-117.53700000000001</v>
      </c>
      <c r="J84">
        <v>2</v>
      </c>
      <c r="K84" t="s">
        <v>131</v>
      </c>
      <c r="L84">
        <v>41</v>
      </c>
      <c r="M84">
        <v>0.12</v>
      </c>
      <c r="N84">
        <v>0.16</v>
      </c>
      <c r="O84">
        <v>0.41</v>
      </c>
      <c r="P84">
        <v>0</v>
      </c>
      <c r="Q84">
        <v>176</v>
      </c>
      <c r="R84">
        <v>87</v>
      </c>
      <c r="S84">
        <v>-167</v>
      </c>
      <c r="T84">
        <v>41</v>
      </c>
      <c r="U84">
        <v>43</v>
      </c>
      <c r="V84">
        <v>13</v>
      </c>
      <c r="W84">
        <v>0</v>
      </c>
      <c r="X84" t="s">
        <v>134</v>
      </c>
      <c r="Y84">
        <v>36</v>
      </c>
      <c r="Z84">
        <v>69</v>
      </c>
      <c r="AA84">
        <v>0</v>
      </c>
      <c r="AB84">
        <v>0</v>
      </c>
    </row>
    <row r="85" spans="1:28" ht="17" x14ac:dyDescent="0.25">
      <c r="A85" s="3">
        <v>38443615</v>
      </c>
      <c r="B85" s="1">
        <v>43650</v>
      </c>
      <c r="C85" s="13">
        <v>0.77863738425925932</v>
      </c>
      <c r="D85" t="s">
        <v>129</v>
      </c>
      <c r="E85" t="s">
        <v>130</v>
      </c>
      <c r="F85">
        <v>3.07</v>
      </c>
      <c r="G85" t="s">
        <v>130</v>
      </c>
      <c r="H85">
        <v>35.676000000000002</v>
      </c>
      <c r="I85">
        <v>-117.512</v>
      </c>
      <c r="J85">
        <v>2.1</v>
      </c>
      <c r="K85" t="s">
        <v>131</v>
      </c>
      <c r="L85">
        <v>46</v>
      </c>
      <c r="M85">
        <v>0.15</v>
      </c>
      <c r="N85">
        <v>0.2</v>
      </c>
      <c r="O85">
        <v>0.49</v>
      </c>
      <c r="P85">
        <v>0</v>
      </c>
      <c r="Q85">
        <v>162</v>
      </c>
      <c r="R85">
        <v>78</v>
      </c>
      <c r="S85">
        <v>178</v>
      </c>
      <c r="T85">
        <v>44</v>
      </c>
      <c r="U85">
        <v>47</v>
      </c>
      <c r="V85">
        <v>12</v>
      </c>
      <c r="W85">
        <v>18</v>
      </c>
      <c r="X85" t="s">
        <v>134</v>
      </c>
      <c r="Y85">
        <v>30</v>
      </c>
      <c r="Z85">
        <v>74</v>
      </c>
      <c r="AA85">
        <v>1</v>
      </c>
      <c r="AB85">
        <v>1</v>
      </c>
    </row>
    <row r="86" spans="1:28" x14ac:dyDescent="0.2">
      <c r="A86" s="4">
        <v>38443631</v>
      </c>
      <c r="B86" s="1">
        <v>43650</v>
      </c>
      <c r="C86" s="13">
        <v>0.78084490740740742</v>
      </c>
      <c r="D86" t="s">
        <v>129</v>
      </c>
      <c r="E86" t="s">
        <v>130</v>
      </c>
      <c r="F86">
        <v>3.09</v>
      </c>
      <c r="G86" t="s">
        <v>130</v>
      </c>
      <c r="H86">
        <v>35.719000000000001</v>
      </c>
      <c r="I86">
        <v>-117.559</v>
      </c>
      <c r="J86">
        <v>2.1</v>
      </c>
      <c r="K86" t="s">
        <v>131</v>
      </c>
      <c r="L86">
        <v>131</v>
      </c>
      <c r="M86">
        <v>0.16</v>
      </c>
      <c r="N86">
        <v>0.12</v>
      </c>
      <c r="O86">
        <v>0.26</v>
      </c>
      <c r="P86">
        <v>0</v>
      </c>
      <c r="Q86">
        <v>105</v>
      </c>
      <c r="R86">
        <v>4</v>
      </c>
      <c r="S86">
        <v>79</v>
      </c>
      <c r="T86">
        <v>28</v>
      </c>
      <c r="U86">
        <v>40</v>
      </c>
      <c r="V86">
        <v>68</v>
      </c>
      <c r="W86">
        <v>34</v>
      </c>
      <c r="X86" t="s">
        <v>132</v>
      </c>
      <c r="Y86">
        <v>51</v>
      </c>
      <c r="Z86">
        <v>78</v>
      </c>
      <c r="AA86">
        <v>51</v>
      </c>
      <c r="AB86">
        <v>54</v>
      </c>
    </row>
    <row r="87" spans="1:28" x14ac:dyDescent="0.2">
      <c r="A87" s="4">
        <v>38443647</v>
      </c>
      <c r="B87" s="1">
        <v>43650</v>
      </c>
      <c r="C87" s="13">
        <v>0.78271516203703706</v>
      </c>
      <c r="D87" t="s">
        <v>129</v>
      </c>
      <c r="E87" t="s">
        <v>130</v>
      </c>
      <c r="F87">
        <v>4.34</v>
      </c>
      <c r="G87" t="s">
        <v>47</v>
      </c>
      <c r="H87">
        <v>35.676000000000002</v>
      </c>
      <c r="I87">
        <v>-117.485</v>
      </c>
      <c r="J87">
        <v>8.5</v>
      </c>
      <c r="K87" t="s">
        <v>131</v>
      </c>
      <c r="L87">
        <v>108</v>
      </c>
      <c r="M87">
        <v>0.16</v>
      </c>
      <c r="N87">
        <v>0.14000000000000001</v>
      </c>
      <c r="O87">
        <v>0.43</v>
      </c>
      <c r="P87">
        <v>0</v>
      </c>
      <c r="Q87">
        <v>174</v>
      </c>
      <c r="R87">
        <v>75</v>
      </c>
      <c r="S87">
        <v>-158</v>
      </c>
      <c r="T87">
        <v>20</v>
      </c>
      <c r="U87">
        <v>16</v>
      </c>
      <c r="V87">
        <v>47</v>
      </c>
      <c r="W87">
        <v>5</v>
      </c>
      <c r="X87" t="s">
        <v>131</v>
      </c>
      <c r="Y87">
        <v>92</v>
      </c>
      <c r="Z87">
        <v>31</v>
      </c>
      <c r="AA87">
        <v>42</v>
      </c>
      <c r="AB87">
        <v>115</v>
      </c>
    </row>
    <row r="88" spans="1:28" x14ac:dyDescent="0.2">
      <c r="A88" s="4">
        <v>38443671</v>
      </c>
      <c r="B88" s="1">
        <v>43650</v>
      </c>
      <c r="C88" s="13">
        <v>0.78490636574074069</v>
      </c>
      <c r="D88" t="s">
        <v>129</v>
      </c>
      <c r="E88" t="s">
        <v>130</v>
      </c>
      <c r="F88">
        <v>3.7</v>
      </c>
      <c r="G88" t="s">
        <v>48</v>
      </c>
      <c r="H88">
        <v>35.682000000000002</v>
      </c>
      <c r="I88">
        <v>-117.496</v>
      </c>
      <c r="J88">
        <v>1.3</v>
      </c>
      <c r="K88" t="s">
        <v>131</v>
      </c>
      <c r="L88">
        <v>85</v>
      </c>
      <c r="M88">
        <v>0.19</v>
      </c>
      <c r="N88">
        <v>0.17</v>
      </c>
      <c r="O88">
        <v>0.35</v>
      </c>
      <c r="P88">
        <v>0</v>
      </c>
      <c r="Q88">
        <v>141</v>
      </c>
      <c r="R88">
        <v>88</v>
      </c>
      <c r="S88">
        <v>179</v>
      </c>
      <c r="T88">
        <v>20</v>
      </c>
      <c r="U88">
        <v>21</v>
      </c>
      <c r="V88">
        <v>17</v>
      </c>
      <c r="W88">
        <v>22</v>
      </c>
      <c r="X88" t="s">
        <v>131</v>
      </c>
      <c r="Y88">
        <v>87</v>
      </c>
      <c r="Z88">
        <v>68</v>
      </c>
      <c r="AA88">
        <v>21</v>
      </c>
      <c r="AB88">
        <v>62</v>
      </c>
    </row>
    <row r="89" spans="1:28" ht="17" x14ac:dyDescent="0.25">
      <c r="A89" s="3">
        <v>38443679</v>
      </c>
      <c r="B89" s="1">
        <v>43650</v>
      </c>
      <c r="C89" s="13">
        <v>0.78626874999999996</v>
      </c>
      <c r="D89" t="s">
        <v>129</v>
      </c>
      <c r="E89" t="s">
        <v>130</v>
      </c>
      <c r="F89">
        <v>2.78</v>
      </c>
      <c r="G89" t="s">
        <v>130</v>
      </c>
      <c r="H89">
        <v>35.655999999999999</v>
      </c>
      <c r="I89">
        <v>-117.538</v>
      </c>
      <c r="J89">
        <v>2.2999999999999998</v>
      </c>
      <c r="K89" t="s">
        <v>131</v>
      </c>
      <c r="L89">
        <v>91</v>
      </c>
      <c r="M89">
        <v>0.18</v>
      </c>
      <c r="N89">
        <v>0.14000000000000001</v>
      </c>
      <c r="O89">
        <v>0.38</v>
      </c>
      <c r="P89">
        <v>0</v>
      </c>
      <c r="Q89">
        <v>356</v>
      </c>
      <c r="R89">
        <v>87</v>
      </c>
      <c r="S89">
        <v>94</v>
      </c>
      <c r="T89">
        <v>29</v>
      </c>
      <c r="U89">
        <v>31</v>
      </c>
      <c r="V89">
        <v>19</v>
      </c>
      <c r="W89">
        <v>26</v>
      </c>
      <c r="X89" t="s">
        <v>133</v>
      </c>
      <c r="Y89">
        <v>78</v>
      </c>
      <c r="Z89">
        <v>73</v>
      </c>
      <c r="AA89">
        <v>18</v>
      </c>
      <c r="AB89">
        <v>64</v>
      </c>
    </row>
    <row r="90" spans="1:28" x14ac:dyDescent="0.2">
      <c r="A90" s="4">
        <v>38443695</v>
      </c>
      <c r="B90" s="1">
        <v>43650</v>
      </c>
      <c r="C90" s="13">
        <v>0.78712581018518524</v>
      </c>
      <c r="D90" t="s">
        <v>129</v>
      </c>
      <c r="E90" t="s">
        <v>130</v>
      </c>
      <c r="F90">
        <v>3.36</v>
      </c>
      <c r="G90" t="s">
        <v>130</v>
      </c>
      <c r="H90">
        <v>35.728999999999999</v>
      </c>
      <c r="I90">
        <v>-117.56100000000001</v>
      </c>
      <c r="J90">
        <v>7.9</v>
      </c>
      <c r="K90" t="s">
        <v>131</v>
      </c>
      <c r="L90">
        <v>68</v>
      </c>
      <c r="M90">
        <v>0.13</v>
      </c>
      <c r="N90">
        <v>0.14000000000000001</v>
      </c>
      <c r="O90">
        <v>0.54</v>
      </c>
      <c r="P90">
        <v>0</v>
      </c>
      <c r="Q90">
        <v>296</v>
      </c>
      <c r="R90">
        <v>89</v>
      </c>
      <c r="S90">
        <v>180</v>
      </c>
      <c r="T90">
        <v>20</v>
      </c>
      <c r="U90">
        <v>24</v>
      </c>
      <c r="V90">
        <v>24</v>
      </c>
      <c r="W90">
        <v>1</v>
      </c>
      <c r="X90" t="s">
        <v>131</v>
      </c>
      <c r="Y90">
        <v>91</v>
      </c>
      <c r="Z90">
        <v>29</v>
      </c>
      <c r="AA90">
        <v>16</v>
      </c>
      <c r="AB90">
        <v>130</v>
      </c>
    </row>
    <row r="91" spans="1:28" x14ac:dyDescent="0.2">
      <c r="A91" s="4">
        <v>38443703</v>
      </c>
      <c r="B91" s="1">
        <v>43650</v>
      </c>
      <c r="C91" s="13">
        <v>0.7876619212962962</v>
      </c>
      <c r="D91" t="s">
        <v>129</v>
      </c>
      <c r="E91" t="s">
        <v>130</v>
      </c>
      <c r="F91">
        <v>4.07</v>
      </c>
      <c r="G91" t="s">
        <v>48</v>
      </c>
      <c r="H91">
        <v>35.597999999999999</v>
      </c>
      <c r="I91">
        <v>-117.6</v>
      </c>
      <c r="J91">
        <v>5.3</v>
      </c>
      <c r="K91" t="s">
        <v>131</v>
      </c>
      <c r="L91">
        <v>90</v>
      </c>
      <c r="M91">
        <v>0.13</v>
      </c>
      <c r="N91">
        <v>0.11</v>
      </c>
      <c r="O91">
        <v>0.66</v>
      </c>
      <c r="P91">
        <v>0</v>
      </c>
      <c r="Q91">
        <v>137</v>
      </c>
      <c r="R91">
        <v>83</v>
      </c>
      <c r="S91">
        <v>162</v>
      </c>
      <c r="T91">
        <v>23</v>
      </c>
      <c r="U91">
        <v>38</v>
      </c>
      <c r="V91">
        <v>17</v>
      </c>
      <c r="W91">
        <v>11</v>
      </c>
      <c r="X91" t="s">
        <v>133</v>
      </c>
      <c r="Y91">
        <v>80</v>
      </c>
      <c r="Z91">
        <v>43</v>
      </c>
      <c r="AA91">
        <v>39</v>
      </c>
      <c r="AB91">
        <v>81</v>
      </c>
    </row>
    <row r="92" spans="1:28" x14ac:dyDescent="0.2">
      <c r="A92" s="4">
        <v>38443711</v>
      </c>
      <c r="B92" s="1">
        <v>43650</v>
      </c>
      <c r="C92" s="13">
        <v>0.78851481481481489</v>
      </c>
      <c r="D92" t="s">
        <v>129</v>
      </c>
      <c r="E92" t="s">
        <v>130</v>
      </c>
      <c r="F92">
        <v>3.03</v>
      </c>
      <c r="G92" t="s">
        <v>130</v>
      </c>
      <c r="H92">
        <v>35.674999999999997</v>
      </c>
      <c r="I92">
        <v>-117.48</v>
      </c>
      <c r="J92">
        <v>10.7</v>
      </c>
      <c r="K92" t="s">
        <v>131</v>
      </c>
      <c r="L92">
        <v>43</v>
      </c>
      <c r="M92">
        <v>0.13</v>
      </c>
      <c r="N92">
        <v>0.23</v>
      </c>
      <c r="O92">
        <v>0.47</v>
      </c>
      <c r="P92">
        <v>0</v>
      </c>
      <c r="Q92">
        <v>186</v>
      </c>
      <c r="R92">
        <v>79</v>
      </c>
      <c r="S92">
        <v>-168</v>
      </c>
      <c r="T92">
        <v>29</v>
      </c>
      <c r="U92">
        <v>32</v>
      </c>
      <c r="V92">
        <v>14</v>
      </c>
      <c r="W92">
        <v>12</v>
      </c>
      <c r="X92" t="s">
        <v>133</v>
      </c>
      <c r="Y92">
        <v>62</v>
      </c>
      <c r="Z92">
        <v>44</v>
      </c>
      <c r="AA92">
        <v>5</v>
      </c>
      <c r="AB92">
        <v>120</v>
      </c>
    </row>
    <row r="93" spans="1:28" x14ac:dyDescent="0.2">
      <c r="A93" s="4">
        <v>38443719</v>
      </c>
      <c r="B93" s="1">
        <v>43650</v>
      </c>
      <c r="C93" s="13">
        <v>0.7889631944444444</v>
      </c>
      <c r="D93" t="s">
        <v>129</v>
      </c>
      <c r="E93" t="s">
        <v>130</v>
      </c>
      <c r="F93">
        <v>4.58</v>
      </c>
      <c r="G93" t="s">
        <v>47</v>
      </c>
      <c r="H93">
        <v>35.716000000000001</v>
      </c>
      <c r="I93">
        <v>-117.56</v>
      </c>
      <c r="J93">
        <v>1.9</v>
      </c>
      <c r="K93" t="s">
        <v>131</v>
      </c>
      <c r="L93">
        <v>165</v>
      </c>
      <c r="M93">
        <v>0.17</v>
      </c>
      <c r="N93">
        <v>0.09</v>
      </c>
      <c r="O93">
        <v>0.21</v>
      </c>
      <c r="P93">
        <v>0</v>
      </c>
      <c r="Q93">
        <v>142</v>
      </c>
      <c r="R93">
        <v>88</v>
      </c>
      <c r="S93">
        <v>178</v>
      </c>
      <c r="T93">
        <v>13</v>
      </c>
      <c r="U93">
        <v>11</v>
      </c>
      <c r="V93">
        <v>72</v>
      </c>
      <c r="W93">
        <v>4</v>
      </c>
      <c r="X93" t="s">
        <v>131</v>
      </c>
      <c r="Y93">
        <v>100</v>
      </c>
      <c r="Z93">
        <v>75</v>
      </c>
      <c r="AA93">
        <v>59</v>
      </c>
      <c r="AB93">
        <v>55</v>
      </c>
    </row>
    <row r="94" spans="1:28" x14ac:dyDescent="0.2">
      <c r="A94" s="4">
        <v>38443751</v>
      </c>
      <c r="B94" s="1">
        <v>43650</v>
      </c>
      <c r="C94" s="13">
        <v>0.79177858796296297</v>
      </c>
      <c r="D94" t="s">
        <v>129</v>
      </c>
      <c r="E94" t="s">
        <v>130</v>
      </c>
      <c r="F94">
        <v>3.22</v>
      </c>
      <c r="G94" t="s">
        <v>130</v>
      </c>
      <c r="H94">
        <v>35.710999999999999</v>
      </c>
      <c r="I94">
        <v>-117.551</v>
      </c>
      <c r="J94">
        <v>2</v>
      </c>
      <c r="K94" t="s">
        <v>131</v>
      </c>
      <c r="L94">
        <v>76</v>
      </c>
      <c r="M94">
        <v>0.15</v>
      </c>
      <c r="N94">
        <v>0.14000000000000001</v>
      </c>
      <c r="O94">
        <v>0.25</v>
      </c>
      <c r="P94">
        <v>0</v>
      </c>
      <c r="Q94">
        <v>333</v>
      </c>
      <c r="R94">
        <v>81</v>
      </c>
      <c r="S94">
        <v>-179</v>
      </c>
      <c r="T94">
        <v>12</v>
      </c>
      <c r="U94">
        <v>14</v>
      </c>
      <c r="V94">
        <v>23</v>
      </c>
      <c r="W94">
        <v>4</v>
      </c>
      <c r="X94" t="s">
        <v>131</v>
      </c>
      <c r="Y94">
        <v>100</v>
      </c>
      <c r="Z94">
        <v>78</v>
      </c>
      <c r="AA94">
        <v>30</v>
      </c>
      <c r="AB94">
        <v>35</v>
      </c>
    </row>
    <row r="95" spans="1:28" ht="17" x14ac:dyDescent="0.25">
      <c r="A95" s="3">
        <v>38443759</v>
      </c>
      <c r="B95" s="1">
        <v>43650</v>
      </c>
      <c r="C95" s="13">
        <v>0.79248611111111111</v>
      </c>
      <c r="D95" t="s">
        <v>129</v>
      </c>
      <c r="E95" t="s">
        <v>130</v>
      </c>
      <c r="F95">
        <v>3.03</v>
      </c>
      <c r="G95" t="s">
        <v>130</v>
      </c>
      <c r="H95">
        <v>35.709000000000003</v>
      </c>
      <c r="I95">
        <v>-117.556</v>
      </c>
      <c r="J95">
        <v>2.1</v>
      </c>
      <c r="K95" t="s">
        <v>131</v>
      </c>
      <c r="L95">
        <v>55</v>
      </c>
      <c r="M95">
        <v>0.2</v>
      </c>
      <c r="N95">
        <v>0.22</v>
      </c>
      <c r="O95">
        <v>0.48</v>
      </c>
      <c r="P95">
        <v>0</v>
      </c>
      <c r="Q95">
        <v>89</v>
      </c>
      <c r="R95">
        <v>87</v>
      </c>
      <c r="S95">
        <v>-88</v>
      </c>
      <c r="T95">
        <v>37</v>
      </c>
      <c r="U95">
        <v>35</v>
      </c>
      <c r="V95">
        <v>31</v>
      </c>
      <c r="W95">
        <v>30</v>
      </c>
      <c r="X95" t="s">
        <v>132</v>
      </c>
      <c r="Y95">
        <v>55</v>
      </c>
      <c r="Z95">
        <v>48</v>
      </c>
      <c r="AA95">
        <v>0</v>
      </c>
      <c r="AB95">
        <v>0</v>
      </c>
    </row>
    <row r="96" spans="1:28" x14ac:dyDescent="0.2">
      <c r="A96" s="4">
        <v>38443823</v>
      </c>
      <c r="B96" s="1">
        <v>43650</v>
      </c>
      <c r="C96" s="13">
        <v>0.79884050925925931</v>
      </c>
      <c r="D96" t="s">
        <v>129</v>
      </c>
      <c r="E96" t="s">
        <v>130</v>
      </c>
      <c r="F96">
        <v>3.29</v>
      </c>
      <c r="G96" t="s">
        <v>130</v>
      </c>
      <c r="H96">
        <v>35.694000000000003</v>
      </c>
      <c r="I96">
        <v>-117.49</v>
      </c>
      <c r="J96">
        <v>1.6</v>
      </c>
      <c r="K96" t="s">
        <v>131</v>
      </c>
      <c r="L96">
        <v>92</v>
      </c>
      <c r="M96">
        <v>0.14000000000000001</v>
      </c>
      <c r="N96">
        <v>0.13</v>
      </c>
      <c r="O96">
        <v>0.28000000000000003</v>
      </c>
      <c r="P96">
        <v>0</v>
      </c>
      <c r="Q96">
        <v>314</v>
      </c>
      <c r="R96">
        <v>79</v>
      </c>
      <c r="S96">
        <v>-172</v>
      </c>
      <c r="T96">
        <v>16</v>
      </c>
      <c r="U96">
        <v>17</v>
      </c>
      <c r="V96">
        <v>31</v>
      </c>
      <c r="W96">
        <v>12</v>
      </c>
      <c r="X96" t="s">
        <v>131</v>
      </c>
      <c r="Y96">
        <v>95</v>
      </c>
      <c r="Z96">
        <v>73</v>
      </c>
      <c r="AA96">
        <v>39</v>
      </c>
      <c r="AB96">
        <v>56</v>
      </c>
    </row>
    <row r="97" spans="1:28" x14ac:dyDescent="0.2">
      <c r="A97" s="4">
        <v>38443831</v>
      </c>
      <c r="B97" s="1">
        <v>43650</v>
      </c>
      <c r="C97" s="13">
        <v>0.80207743055555547</v>
      </c>
      <c r="D97" t="s">
        <v>129</v>
      </c>
      <c r="E97" t="s">
        <v>130</v>
      </c>
      <c r="F97">
        <v>3</v>
      </c>
      <c r="G97" t="s">
        <v>130</v>
      </c>
      <c r="H97">
        <v>35.655000000000001</v>
      </c>
      <c r="I97">
        <v>-117.539</v>
      </c>
      <c r="J97">
        <v>2.4</v>
      </c>
      <c r="K97" t="s">
        <v>131</v>
      </c>
      <c r="L97">
        <v>84</v>
      </c>
      <c r="M97">
        <v>0.14000000000000001</v>
      </c>
      <c r="N97">
        <v>0.12</v>
      </c>
      <c r="O97">
        <v>0.34</v>
      </c>
      <c r="P97">
        <v>0</v>
      </c>
      <c r="Q97">
        <v>295</v>
      </c>
      <c r="R97">
        <v>83</v>
      </c>
      <c r="S97">
        <v>166</v>
      </c>
      <c r="T97">
        <v>26</v>
      </c>
      <c r="U97">
        <v>35</v>
      </c>
      <c r="V97">
        <v>30</v>
      </c>
      <c r="W97">
        <v>11</v>
      </c>
      <c r="X97" t="s">
        <v>133</v>
      </c>
      <c r="Y97">
        <v>66</v>
      </c>
      <c r="Z97">
        <v>69</v>
      </c>
      <c r="AA97">
        <v>32</v>
      </c>
      <c r="AB97">
        <v>55</v>
      </c>
    </row>
    <row r="98" spans="1:28" ht="17" x14ac:dyDescent="0.25">
      <c r="A98" s="3">
        <v>38443839</v>
      </c>
      <c r="B98" s="1">
        <v>43650</v>
      </c>
      <c r="C98" s="13">
        <v>0.802850925925926</v>
      </c>
      <c r="D98" t="s">
        <v>129</v>
      </c>
      <c r="E98" t="s">
        <v>130</v>
      </c>
      <c r="F98">
        <v>2.4900000000000002</v>
      </c>
      <c r="G98" t="s">
        <v>130</v>
      </c>
      <c r="H98">
        <v>35.720999999999997</v>
      </c>
      <c r="I98">
        <v>-117.562</v>
      </c>
      <c r="J98">
        <v>1.9</v>
      </c>
      <c r="K98" t="s">
        <v>131</v>
      </c>
      <c r="L98">
        <v>89</v>
      </c>
      <c r="M98">
        <v>0.16</v>
      </c>
      <c r="N98">
        <v>0.14000000000000001</v>
      </c>
      <c r="O98">
        <v>0.32</v>
      </c>
      <c r="P98">
        <v>0</v>
      </c>
      <c r="Q98">
        <v>318</v>
      </c>
      <c r="R98">
        <v>66</v>
      </c>
      <c r="S98">
        <v>171</v>
      </c>
      <c r="T98">
        <v>31</v>
      </c>
      <c r="U98">
        <v>30</v>
      </c>
      <c r="V98">
        <v>22</v>
      </c>
      <c r="W98">
        <v>24</v>
      </c>
      <c r="X98" t="s">
        <v>132</v>
      </c>
      <c r="Y98">
        <v>54</v>
      </c>
      <c r="Z98">
        <v>73</v>
      </c>
      <c r="AA98">
        <v>16</v>
      </c>
      <c r="AB98">
        <v>51</v>
      </c>
    </row>
    <row r="99" spans="1:28" ht="17" x14ac:dyDescent="0.25">
      <c r="A99" s="3">
        <v>38443847</v>
      </c>
      <c r="B99" s="1">
        <v>43650</v>
      </c>
      <c r="C99" s="13">
        <v>0.80344212962962969</v>
      </c>
      <c r="D99" t="s">
        <v>129</v>
      </c>
      <c r="E99" t="s">
        <v>130</v>
      </c>
      <c r="F99">
        <v>2.4700000000000002</v>
      </c>
      <c r="G99" t="s">
        <v>130</v>
      </c>
      <c r="H99">
        <v>35.697000000000003</v>
      </c>
      <c r="I99">
        <v>-117.523</v>
      </c>
      <c r="J99">
        <v>2.8</v>
      </c>
      <c r="K99" t="s">
        <v>131</v>
      </c>
      <c r="L99">
        <v>90</v>
      </c>
      <c r="M99">
        <v>0.2</v>
      </c>
      <c r="N99">
        <v>0.17</v>
      </c>
      <c r="O99">
        <v>0.47</v>
      </c>
      <c r="P99">
        <v>0</v>
      </c>
      <c r="Q99">
        <v>297</v>
      </c>
      <c r="R99">
        <v>84</v>
      </c>
      <c r="S99">
        <v>-177</v>
      </c>
      <c r="T99">
        <v>22</v>
      </c>
      <c r="U99">
        <v>26</v>
      </c>
      <c r="V99">
        <v>26</v>
      </c>
      <c r="W99">
        <v>22</v>
      </c>
      <c r="X99" t="s">
        <v>131</v>
      </c>
      <c r="Y99">
        <v>92</v>
      </c>
      <c r="Z99">
        <v>74</v>
      </c>
      <c r="AA99">
        <v>20</v>
      </c>
      <c r="AB99">
        <v>52</v>
      </c>
    </row>
    <row r="100" spans="1:28" x14ac:dyDescent="0.2">
      <c r="A100" s="4">
        <v>38443855</v>
      </c>
      <c r="B100" s="1">
        <v>43650</v>
      </c>
      <c r="C100" s="13">
        <v>0.8040666666666666</v>
      </c>
      <c r="D100" t="s">
        <v>129</v>
      </c>
      <c r="E100" t="s">
        <v>130</v>
      </c>
      <c r="F100">
        <v>2.98</v>
      </c>
      <c r="G100" t="s">
        <v>130</v>
      </c>
      <c r="H100">
        <v>35.695</v>
      </c>
      <c r="I100">
        <v>-117.51</v>
      </c>
      <c r="J100">
        <v>1.5</v>
      </c>
      <c r="K100" t="s">
        <v>131</v>
      </c>
      <c r="L100">
        <v>56</v>
      </c>
      <c r="M100">
        <v>0.13</v>
      </c>
      <c r="N100">
        <v>0.16</v>
      </c>
      <c r="O100">
        <v>0.4</v>
      </c>
      <c r="P100">
        <v>0</v>
      </c>
      <c r="Q100">
        <v>292</v>
      </c>
      <c r="R100">
        <v>72</v>
      </c>
      <c r="S100">
        <v>172</v>
      </c>
      <c r="T100">
        <v>26</v>
      </c>
      <c r="U100">
        <v>29</v>
      </c>
      <c r="V100">
        <v>26</v>
      </c>
      <c r="W100">
        <v>0</v>
      </c>
      <c r="X100" t="s">
        <v>133</v>
      </c>
      <c r="Y100">
        <v>65</v>
      </c>
      <c r="Z100">
        <v>69</v>
      </c>
      <c r="AA100">
        <v>27</v>
      </c>
      <c r="AB100">
        <v>59</v>
      </c>
    </row>
    <row r="101" spans="1:28" ht="17" x14ac:dyDescent="0.25">
      <c r="A101" s="3">
        <v>38443863</v>
      </c>
      <c r="B101" s="1">
        <v>43650</v>
      </c>
      <c r="C101" s="13">
        <v>0.80615462962962958</v>
      </c>
      <c r="D101" t="s">
        <v>129</v>
      </c>
      <c r="E101" t="s">
        <v>130</v>
      </c>
      <c r="F101">
        <v>2.76</v>
      </c>
      <c r="G101" t="s">
        <v>130</v>
      </c>
      <c r="H101">
        <v>35.64</v>
      </c>
      <c r="I101">
        <v>-117.553</v>
      </c>
      <c r="J101">
        <v>1.7</v>
      </c>
      <c r="K101" t="s">
        <v>131</v>
      </c>
      <c r="L101">
        <v>76</v>
      </c>
      <c r="M101">
        <v>0.14000000000000001</v>
      </c>
      <c r="N101">
        <v>0.13</v>
      </c>
      <c r="O101">
        <v>0.28999999999999998</v>
      </c>
      <c r="P101">
        <v>0</v>
      </c>
      <c r="Q101">
        <v>152</v>
      </c>
      <c r="R101">
        <v>55</v>
      </c>
      <c r="S101">
        <v>177</v>
      </c>
      <c r="T101">
        <v>34</v>
      </c>
      <c r="U101">
        <v>37</v>
      </c>
      <c r="V101">
        <v>19</v>
      </c>
      <c r="W101">
        <v>11</v>
      </c>
      <c r="X101" t="s">
        <v>134</v>
      </c>
      <c r="Y101">
        <v>47</v>
      </c>
      <c r="Z101">
        <v>76</v>
      </c>
      <c r="AA101">
        <v>13</v>
      </c>
      <c r="AB101">
        <v>51</v>
      </c>
    </row>
    <row r="102" spans="1:28" x14ac:dyDescent="0.2">
      <c r="A102" s="4">
        <v>38443871</v>
      </c>
      <c r="B102" s="1">
        <v>43650</v>
      </c>
      <c r="C102" s="13">
        <v>0.80662141203703708</v>
      </c>
      <c r="D102" t="s">
        <v>129</v>
      </c>
      <c r="E102" t="s">
        <v>130</v>
      </c>
      <c r="F102">
        <v>4.5</v>
      </c>
      <c r="G102" t="s">
        <v>47</v>
      </c>
      <c r="H102">
        <v>35.671999999999997</v>
      </c>
      <c r="I102">
        <v>-117.479</v>
      </c>
      <c r="J102">
        <v>5.2</v>
      </c>
      <c r="K102" t="s">
        <v>131</v>
      </c>
      <c r="L102">
        <v>120</v>
      </c>
      <c r="M102">
        <v>0.16</v>
      </c>
      <c r="N102">
        <v>0.12</v>
      </c>
      <c r="O102">
        <v>0.39</v>
      </c>
      <c r="P102">
        <v>0</v>
      </c>
      <c r="Q102">
        <v>334</v>
      </c>
      <c r="R102">
        <v>74</v>
      </c>
      <c r="S102">
        <v>-179</v>
      </c>
      <c r="T102">
        <v>23</v>
      </c>
      <c r="U102">
        <v>21</v>
      </c>
      <c r="V102">
        <v>24</v>
      </c>
      <c r="W102">
        <v>25</v>
      </c>
      <c r="X102" t="s">
        <v>131</v>
      </c>
      <c r="Y102">
        <v>86</v>
      </c>
      <c r="Z102">
        <v>52</v>
      </c>
      <c r="AA102">
        <v>58</v>
      </c>
      <c r="AB102">
        <v>70</v>
      </c>
    </row>
    <row r="103" spans="1:28" ht="17" x14ac:dyDescent="0.25">
      <c r="A103" s="3">
        <v>38443879</v>
      </c>
      <c r="B103" s="1">
        <v>43650</v>
      </c>
      <c r="C103" s="13">
        <v>0.8099581018518518</v>
      </c>
      <c r="D103" t="s">
        <v>129</v>
      </c>
      <c r="E103" t="s">
        <v>130</v>
      </c>
      <c r="F103">
        <v>2.72</v>
      </c>
      <c r="G103" t="s">
        <v>130</v>
      </c>
      <c r="H103">
        <v>35.706000000000003</v>
      </c>
      <c r="I103">
        <v>-117.486</v>
      </c>
      <c r="J103">
        <v>2.2000000000000002</v>
      </c>
      <c r="K103" t="s">
        <v>131</v>
      </c>
      <c r="L103">
        <v>79</v>
      </c>
      <c r="M103">
        <v>0.14000000000000001</v>
      </c>
      <c r="N103">
        <v>0.13</v>
      </c>
      <c r="O103">
        <v>0.3</v>
      </c>
      <c r="P103">
        <v>0</v>
      </c>
      <c r="Q103">
        <v>281</v>
      </c>
      <c r="R103">
        <v>76</v>
      </c>
      <c r="S103">
        <v>-178</v>
      </c>
      <c r="T103">
        <v>21</v>
      </c>
      <c r="U103">
        <v>24</v>
      </c>
      <c r="V103">
        <v>22</v>
      </c>
      <c r="W103">
        <v>12</v>
      </c>
      <c r="X103" t="s">
        <v>131</v>
      </c>
      <c r="Y103">
        <v>90</v>
      </c>
      <c r="Z103">
        <v>73</v>
      </c>
      <c r="AA103">
        <v>18</v>
      </c>
      <c r="AB103">
        <v>42</v>
      </c>
    </row>
    <row r="104" spans="1:28" ht="17" x14ac:dyDescent="0.25">
      <c r="A104" s="3">
        <v>38443887</v>
      </c>
      <c r="B104" s="1">
        <v>43650</v>
      </c>
      <c r="C104" s="13">
        <v>0.81039907407407397</v>
      </c>
      <c r="D104" t="s">
        <v>129</v>
      </c>
      <c r="E104" t="s">
        <v>130</v>
      </c>
      <c r="F104">
        <v>2.29</v>
      </c>
      <c r="G104" t="s">
        <v>130</v>
      </c>
      <c r="H104">
        <v>35.722000000000001</v>
      </c>
      <c r="I104">
        <v>-117.52200000000001</v>
      </c>
      <c r="J104">
        <v>4.3</v>
      </c>
      <c r="K104" t="s">
        <v>131</v>
      </c>
      <c r="L104">
        <v>60</v>
      </c>
      <c r="M104">
        <v>0.15</v>
      </c>
      <c r="N104">
        <v>0.16</v>
      </c>
      <c r="O104">
        <v>0.54</v>
      </c>
      <c r="P104">
        <v>0</v>
      </c>
      <c r="Q104">
        <v>127</v>
      </c>
      <c r="R104">
        <v>86</v>
      </c>
      <c r="S104">
        <v>-145</v>
      </c>
      <c r="T104">
        <v>35</v>
      </c>
      <c r="U104">
        <v>45</v>
      </c>
      <c r="V104">
        <v>18</v>
      </c>
      <c r="W104">
        <v>24</v>
      </c>
      <c r="X104" t="s">
        <v>134</v>
      </c>
      <c r="Y104">
        <v>47</v>
      </c>
      <c r="Z104">
        <v>71</v>
      </c>
      <c r="AA104">
        <v>6</v>
      </c>
      <c r="AB104">
        <v>82</v>
      </c>
    </row>
    <row r="105" spans="1:28" ht="17" x14ac:dyDescent="0.25">
      <c r="A105" s="3">
        <v>38443895</v>
      </c>
      <c r="B105" s="1">
        <v>43650</v>
      </c>
      <c r="C105" s="13">
        <v>0.81062800925925915</v>
      </c>
      <c r="D105" t="s">
        <v>129</v>
      </c>
      <c r="E105" t="s">
        <v>130</v>
      </c>
      <c r="F105">
        <v>2.82</v>
      </c>
      <c r="G105" t="s">
        <v>130</v>
      </c>
      <c r="H105">
        <v>35.667999999999999</v>
      </c>
      <c r="I105">
        <v>-117.477</v>
      </c>
      <c r="J105">
        <v>8.1</v>
      </c>
      <c r="K105" t="s">
        <v>131</v>
      </c>
      <c r="L105">
        <v>80</v>
      </c>
      <c r="M105">
        <v>0.12</v>
      </c>
      <c r="N105">
        <v>0.13</v>
      </c>
      <c r="O105">
        <v>0.46</v>
      </c>
      <c r="P105">
        <v>0</v>
      </c>
      <c r="Q105">
        <v>317</v>
      </c>
      <c r="R105">
        <v>82</v>
      </c>
      <c r="S105">
        <v>174</v>
      </c>
      <c r="T105">
        <v>14</v>
      </c>
      <c r="U105">
        <v>15</v>
      </c>
      <c r="V105">
        <v>21</v>
      </c>
      <c r="W105">
        <v>22</v>
      </c>
      <c r="X105" t="s">
        <v>131</v>
      </c>
      <c r="Y105">
        <v>100</v>
      </c>
      <c r="Z105">
        <v>24</v>
      </c>
      <c r="AA105">
        <v>13</v>
      </c>
      <c r="AB105">
        <v>169</v>
      </c>
    </row>
    <row r="106" spans="1:28" x14ac:dyDescent="0.2">
      <c r="A106" s="4">
        <v>38444047</v>
      </c>
      <c r="B106" s="1">
        <v>43650</v>
      </c>
      <c r="C106" s="13">
        <v>0.82575208333333328</v>
      </c>
      <c r="D106" t="s">
        <v>129</v>
      </c>
      <c r="E106" t="s">
        <v>130</v>
      </c>
      <c r="F106">
        <v>3.26</v>
      </c>
      <c r="G106" t="s">
        <v>130</v>
      </c>
      <c r="H106">
        <v>35.683</v>
      </c>
      <c r="I106">
        <v>-117.49</v>
      </c>
      <c r="J106">
        <v>1</v>
      </c>
      <c r="K106" t="s">
        <v>131</v>
      </c>
      <c r="L106">
        <v>84</v>
      </c>
      <c r="M106">
        <v>0.13</v>
      </c>
      <c r="N106">
        <v>0.13</v>
      </c>
      <c r="O106">
        <v>0.31</v>
      </c>
      <c r="P106">
        <v>0</v>
      </c>
      <c r="Q106">
        <v>137</v>
      </c>
      <c r="R106">
        <v>90</v>
      </c>
      <c r="S106">
        <v>179</v>
      </c>
      <c r="T106">
        <v>14</v>
      </c>
      <c r="U106">
        <v>15</v>
      </c>
      <c r="V106">
        <v>35</v>
      </c>
      <c r="W106">
        <v>3</v>
      </c>
      <c r="X106" t="s">
        <v>131</v>
      </c>
      <c r="Y106">
        <v>100</v>
      </c>
      <c r="Z106">
        <v>72</v>
      </c>
      <c r="AA106">
        <v>38</v>
      </c>
      <c r="AB106">
        <v>61</v>
      </c>
    </row>
    <row r="107" spans="1:28" x14ac:dyDescent="0.2">
      <c r="A107" s="4">
        <v>38444063</v>
      </c>
      <c r="B107" s="1">
        <v>43650</v>
      </c>
      <c r="C107" s="13">
        <v>0.82727986111111118</v>
      </c>
      <c r="D107" t="s">
        <v>129</v>
      </c>
      <c r="E107" t="s">
        <v>130</v>
      </c>
      <c r="F107">
        <v>3.35</v>
      </c>
      <c r="G107" t="s">
        <v>130</v>
      </c>
      <c r="H107">
        <v>35.71</v>
      </c>
      <c r="I107">
        <v>-117.556</v>
      </c>
      <c r="J107">
        <v>2.1</v>
      </c>
      <c r="K107" t="s">
        <v>131</v>
      </c>
      <c r="L107">
        <v>89</v>
      </c>
      <c r="M107">
        <v>0.15</v>
      </c>
      <c r="N107">
        <v>0.13</v>
      </c>
      <c r="O107">
        <v>0.28000000000000003</v>
      </c>
      <c r="P107">
        <v>0</v>
      </c>
      <c r="Q107">
        <v>347</v>
      </c>
      <c r="R107">
        <v>84</v>
      </c>
      <c r="S107">
        <v>171</v>
      </c>
      <c r="T107">
        <v>11</v>
      </c>
      <c r="U107">
        <v>10</v>
      </c>
      <c r="V107">
        <v>41</v>
      </c>
      <c r="W107">
        <v>7</v>
      </c>
      <c r="X107" t="s">
        <v>131</v>
      </c>
      <c r="Y107">
        <v>100</v>
      </c>
      <c r="Z107">
        <v>73</v>
      </c>
      <c r="AA107">
        <v>36</v>
      </c>
      <c r="AB107">
        <v>44</v>
      </c>
    </row>
    <row r="108" spans="1:28" ht="17" x14ac:dyDescent="0.25">
      <c r="A108" s="3">
        <v>38444071</v>
      </c>
      <c r="B108" s="1">
        <v>43650</v>
      </c>
      <c r="C108" s="13">
        <v>0.82792881944444441</v>
      </c>
      <c r="D108" t="s">
        <v>129</v>
      </c>
      <c r="E108" t="s">
        <v>130</v>
      </c>
      <c r="F108">
        <v>2.86</v>
      </c>
      <c r="G108" t="s">
        <v>130</v>
      </c>
      <c r="H108">
        <v>35.61</v>
      </c>
      <c r="I108">
        <v>-117.586</v>
      </c>
      <c r="J108">
        <v>6.7</v>
      </c>
      <c r="K108" t="s">
        <v>131</v>
      </c>
      <c r="L108">
        <v>70</v>
      </c>
      <c r="M108">
        <v>0.13</v>
      </c>
      <c r="N108">
        <v>0.14000000000000001</v>
      </c>
      <c r="O108">
        <v>0.46</v>
      </c>
      <c r="P108">
        <v>0</v>
      </c>
      <c r="Q108">
        <v>297</v>
      </c>
      <c r="R108">
        <v>82</v>
      </c>
      <c r="S108">
        <v>-169</v>
      </c>
      <c r="T108">
        <v>22</v>
      </c>
      <c r="U108">
        <v>20</v>
      </c>
      <c r="V108">
        <v>24</v>
      </c>
      <c r="W108">
        <v>3</v>
      </c>
      <c r="X108" t="s">
        <v>131</v>
      </c>
      <c r="Y108">
        <v>95</v>
      </c>
      <c r="Z108">
        <v>22</v>
      </c>
      <c r="AA108">
        <v>15</v>
      </c>
      <c r="AB108">
        <v>156</v>
      </c>
    </row>
    <row r="109" spans="1:28" ht="17" x14ac:dyDescent="0.25">
      <c r="A109" s="3">
        <v>38444087</v>
      </c>
      <c r="B109" s="1">
        <v>43650</v>
      </c>
      <c r="C109" s="13">
        <v>0.8289805555555555</v>
      </c>
      <c r="D109" t="s">
        <v>129</v>
      </c>
      <c r="E109" t="s">
        <v>130</v>
      </c>
      <c r="F109">
        <v>2.36</v>
      </c>
      <c r="G109" t="s">
        <v>130</v>
      </c>
      <c r="H109">
        <v>35.715000000000003</v>
      </c>
      <c r="I109">
        <v>-117.521</v>
      </c>
      <c r="J109">
        <v>8.4</v>
      </c>
      <c r="K109" t="s">
        <v>131</v>
      </c>
      <c r="L109">
        <v>65</v>
      </c>
      <c r="M109">
        <v>0.16</v>
      </c>
      <c r="N109">
        <v>0.17</v>
      </c>
      <c r="O109">
        <v>0.67</v>
      </c>
      <c r="P109">
        <v>0</v>
      </c>
      <c r="Q109">
        <v>225</v>
      </c>
      <c r="R109">
        <v>83</v>
      </c>
      <c r="S109">
        <v>168</v>
      </c>
      <c r="T109">
        <v>49</v>
      </c>
      <c r="U109">
        <v>37</v>
      </c>
      <c r="V109">
        <v>17</v>
      </c>
      <c r="W109">
        <v>33</v>
      </c>
      <c r="X109" t="s">
        <v>132</v>
      </c>
      <c r="Y109">
        <v>50</v>
      </c>
      <c r="Z109">
        <v>66</v>
      </c>
      <c r="AA109">
        <v>3</v>
      </c>
      <c r="AB109">
        <v>132</v>
      </c>
    </row>
    <row r="110" spans="1:28" ht="17" x14ac:dyDescent="0.25">
      <c r="A110" s="3">
        <v>38444095</v>
      </c>
      <c r="B110" s="1">
        <v>43650</v>
      </c>
      <c r="C110" s="13">
        <v>0.83045636574074067</v>
      </c>
      <c r="D110" t="s">
        <v>129</v>
      </c>
      <c r="E110" t="s">
        <v>130</v>
      </c>
      <c r="F110">
        <v>2.37</v>
      </c>
      <c r="G110" t="s">
        <v>130</v>
      </c>
      <c r="H110">
        <v>35.726999999999997</v>
      </c>
      <c r="I110">
        <v>-117.551</v>
      </c>
      <c r="J110">
        <v>2.6</v>
      </c>
      <c r="K110" t="s">
        <v>131</v>
      </c>
      <c r="L110">
        <v>52</v>
      </c>
      <c r="M110">
        <v>0.15</v>
      </c>
      <c r="N110">
        <v>0.21</v>
      </c>
      <c r="O110">
        <v>0.5</v>
      </c>
      <c r="P110">
        <v>0</v>
      </c>
      <c r="Q110">
        <v>143</v>
      </c>
      <c r="R110">
        <v>44</v>
      </c>
      <c r="S110">
        <v>162</v>
      </c>
      <c r="T110">
        <v>25</v>
      </c>
      <c r="U110">
        <v>36</v>
      </c>
      <c r="V110">
        <v>17</v>
      </c>
      <c r="W110">
        <v>38</v>
      </c>
      <c r="X110" t="s">
        <v>133</v>
      </c>
      <c r="Y110">
        <v>69</v>
      </c>
      <c r="Z110">
        <v>70</v>
      </c>
      <c r="AA110">
        <v>14</v>
      </c>
      <c r="AB110">
        <v>77</v>
      </c>
    </row>
    <row r="111" spans="1:28" x14ac:dyDescent="0.2">
      <c r="A111" s="4">
        <v>38444103</v>
      </c>
      <c r="B111" s="1">
        <v>43650</v>
      </c>
      <c r="C111" s="13">
        <v>0.83056134259259251</v>
      </c>
      <c r="D111" t="s">
        <v>129</v>
      </c>
      <c r="E111" t="s">
        <v>130</v>
      </c>
      <c r="F111">
        <v>4.16</v>
      </c>
      <c r="G111" t="s">
        <v>47</v>
      </c>
      <c r="H111">
        <v>35.661999999999999</v>
      </c>
      <c r="I111">
        <v>-117.524</v>
      </c>
      <c r="J111">
        <v>1.5</v>
      </c>
      <c r="K111" t="s">
        <v>131</v>
      </c>
      <c r="L111">
        <v>242</v>
      </c>
      <c r="M111">
        <v>0.18</v>
      </c>
      <c r="N111">
        <v>0.1</v>
      </c>
      <c r="O111">
        <v>0.26</v>
      </c>
      <c r="P111">
        <v>0</v>
      </c>
      <c r="Q111">
        <v>316</v>
      </c>
      <c r="R111">
        <v>89</v>
      </c>
      <c r="S111">
        <v>-167</v>
      </c>
      <c r="T111">
        <v>10</v>
      </c>
      <c r="U111">
        <v>9</v>
      </c>
      <c r="V111">
        <v>140</v>
      </c>
      <c r="W111">
        <v>15</v>
      </c>
      <c r="X111" t="s">
        <v>131</v>
      </c>
      <c r="Y111">
        <v>100</v>
      </c>
      <c r="Z111">
        <v>82</v>
      </c>
      <c r="AA111">
        <v>96</v>
      </c>
      <c r="AB111">
        <v>49</v>
      </c>
    </row>
    <row r="112" spans="1:28" ht="17" x14ac:dyDescent="0.25">
      <c r="A112" s="3">
        <v>37420685</v>
      </c>
      <c r="B112" s="1">
        <v>43650</v>
      </c>
      <c r="C112" s="13">
        <v>0.83415694444444444</v>
      </c>
      <c r="D112" t="s">
        <v>129</v>
      </c>
      <c r="E112" t="s">
        <v>130</v>
      </c>
      <c r="F112">
        <v>2.56</v>
      </c>
      <c r="G112" t="s">
        <v>130</v>
      </c>
      <c r="H112">
        <v>35.700000000000003</v>
      </c>
      <c r="I112">
        <v>-117.503</v>
      </c>
      <c r="J112">
        <v>4.4000000000000004</v>
      </c>
      <c r="K112" t="s">
        <v>131</v>
      </c>
      <c r="L112">
        <v>84</v>
      </c>
      <c r="M112">
        <v>0.19</v>
      </c>
      <c r="N112">
        <v>0.17</v>
      </c>
      <c r="O112">
        <v>0.55000000000000004</v>
      </c>
      <c r="P112">
        <v>0</v>
      </c>
      <c r="Q112">
        <v>302</v>
      </c>
      <c r="R112">
        <v>83</v>
      </c>
      <c r="S112">
        <v>151</v>
      </c>
      <c r="T112">
        <v>27</v>
      </c>
      <c r="U112">
        <v>34</v>
      </c>
      <c r="V112">
        <v>11</v>
      </c>
      <c r="W112">
        <v>13</v>
      </c>
      <c r="X112" t="s">
        <v>133</v>
      </c>
      <c r="Y112">
        <v>67</v>
      </c>
      <c r="Z112">
        <v>24</v>
      </c>
      <c r="AA112">
        <v>10</v>
      </c>
      <c r="AB112">
        <v>131</v>
      </c>
    </row>
    <row r="113" spans="1:28" ht="17" x14ac:dyDescent="0.25">
      <c r="A113" s="3">
        <v>38444135</v>
      </c>
      <c r="B113" s="1">
        <v>43650</v>
      </c>
      <c r="C113" s="13">
        <v>0.83440891203703693</v>
      </c>
      <c r="D113" t="s">
        <v>129</v>
      </c>
      <c r="E113" t="s">
        <v>130</v>
      </c>
      <c r="F113">
        <v>2.5</v>
      </c>
      <c r="G113" t="s">
        <v>130</v>
      </c>
      <c r="H113">
        <v>35.677999999999997</v>
      </c>
      <c r="I113">
        <v>-117.589</v>
      </c>
      <c r="J113">
        <v>7.9</v>
      </c>
      <c r="K113" t="s">
        <v>131</v>
      </c>
      <c r="L113">
        <v>47</v>
      </c>
      <c r="M113">
        <v>0.1</v>
      </c>
      <c r="N113">
        <v>0.13</v>
      </c>
      <c r="O113">
        <v>0.69</v>
      </c>
      <c r="P113">
        <v>0</v>
      </c>
      <c r="Q113">
        <v>180</v>
      </c>
      <c r="R113">
        <v>79</v>
      </c>
      <c r="S113">
        <v>-169</v>
      </c>
      <c r="T113">
        <v>50</v>
      </c>
      <c r="U113">
        <v>47</v>
      </c>
      <c r="V113">
        <v>15</v>
      </c>
      <c r="W113">
        <v>42</v>
      </c>
      <c r="X113" t="s">
        <v>134</v>
      </c>
      <c r="Y113">
        <v>30</v>
      </c>
      <c r="Z113">
        <v>36</v>
      </c>
      <c r="AA113">
        <v>3</v>
      </c>
      <c r="AB113">
        <v>91</v>
      </c>
    </row>
    <row r="114" spans="1:28" ht="17" x14ac:dyDescent="0.25">
      <c r="A114" s="3">
        <v>38444143</v>
      </c>
      <c r="B114" s="1">
        <v>43650</v>
      </c>
      <c r="C114" s="13">
        <v>0.83629085648148138</v>
      </c>
      <c r="D114" t="s">
        <v>129</v>
      </c>
      <c r="E114" t="s">
        <v>130</v>
      </c>
      <c r="F114">
        <v>2.19</v>
      </c>
      <c r="G114" t="s">
        <v>130</v>
      </c>
      <c r="H114">
        <v>35.707999999999998</v>
      </c>
      <c r="I114">
        <v>-117.48699999999999</v>
      </c>
      <c r="J114">
        <v>2.1</v>
      </c>
      <c r="K114" t="s">
        <v>131</v>
      </c>
      <c r="L114">
        <v>55</v>
      </c>
      <c r="M114">
        <v>0.14000000000000001</v>
      </c>
      <c r="N114">
        <v>0.19</v>
      </c>
      <c r="O114">
        <v>0.36</v>
      </c>
      <c r="P114">
        <v>0</v>
      </c>
      <c r="Q114">
        <v>63</v>
      </c>
      <c r="R114">
        <v>79</v>
      </c>
      <c r="S114">
        <v>151</v>
      </c>
      <c r="T114">
        <v>19</v>
      </c>
      <c r="U114">
        <v>19</v>
      </c>
      <c r="V114">
        <v>18</v>
      </c>
      <c r="W114">
        <v>21</v>
      </c>
      <c r="X114" t="s">
        <v>131</v>
      </c>
      <c r="Y114">
        <v>95</v>
      </c>
      <c r="Z114">
        <v>70</v>
      </c>
      <c r="AA114">
        <v>15</v>
      </c>
      <c r="AB114">
        <v>64</v>
      </c>
    </row>
    <row r="115" spans="1:28" x14ac:dyDescent="0.2">
      <c r="A115" s="4">
        <v>38444159</v>
      </c>
      <c r="B115" s="1">
        <v>43650</v>
      </c>
      <c r="C115" s="13">
        <v>0.83759548611111112</v>
      </c>
      <c r="D115" t="s">
        <v>129</v>
      </c>
      <c r="E115" t="s">
        <v>130</v>
      </c>
      <c r="F115">
        <v>3.39</v>
      </c>
      <c r="G115" t="s">
        <v>130</v>
      </c>
      <c r="H115">
        <v>35.698999999999998</v>
      </c>
      <c r="I115">
        <v>-117.489</v>
      </c>
      <c r="J115">
        <v>10.3</v>
      </c>
      <c r="K115" t="s">
        <v>131</v>
      </c>
      <c r="L115">
        <v>103</v>
      </c>
      <c r="M115">
        <v>0.13</v>
      </c>
      <c r="N115">
        <v>0.11</v>
      </c>
      <c r="O115">
        <v>0.28000000000000003</v>
      </c>
      <c r="P115">
        <v>0</v>
      </c>
      <c r="Q115">
        <v>280</v>
      </c>
      <c r="R115">
        <v>83</v>
      </c>
      <c r="S115">
        <v>172</v>
      </c>
      <c r="T115">
        <v>16</v>
      </c>
      <c r="U115">
        <v>18</v>
      </c>
      <c r="V115">
        <v>33</v>
      </c>
      <c r="W115">
        <v>4</v>
      </c>
      <c r="X115" t="s">
        <v>131</v>
      </c>
      <c r="Y115">
        <v>99</v>
      </c>
      <c r="Z115">
        <v>32</v>
      </c>
      <c r="AA115">
        <v>40</v>
      </c>
      <c r="AB115">
        <v>124</v>
      </c>
    </row>
    <row r="116" spans="1:28" ht="17" x14ac:dyDescent="0.25">
      <c r="A116" s="3">
        <v>38444191</v>
      </c>
      <c r="B116" s="1">
        <v>43650</v>
      </c>
      <c r="C116" s="13">
        <v>0.84133611111111106</v>
      </c>
      <c r="D116" t="s">
        <v>129</v>
      </c>
      <c r="E116" t="s">
        <v>130</v>
      </c>
      <c r="F116">
        <v>2.6</v>
      </c>
      <c r="G116" t="s">
        <v>130</v>
      </c>
      <c r="H116">
        <v>35.683</v>
      </c>
      <c r="I116">
        <v>-117.505</v>
      </c>
      <c r="J116">
        <v>1.9</v>
      </c>
      <c r="K116" t="s">
        <v>131</v>
      </c>
      <c r="L116">
        <v>97</v>
      </c>
      <c r="M116">
        <v>0.13</v>
      </c>
      <c r="N116">
        <v>0.11</v>
      </c>
      <c r="O116">
        <v>0.25</v>
      </c>
      <c r="P116">
        <v>0</v>
      </c>
      <c r="Q116">
        <v>281</v>
      </c>
      <c r="R116">
        <v>79</v>
      </c>
      <c r="S116">
        <v>166</v>
      </c>
      <c r="T116">
        <v>19</v>
      </c>
      <c r="U116">
        <v>21</v>
      </c>
      <c r="V116">
        <v>23</v>
      </c>
      <c r="W116">
        <v>13</v>
      </c>
      <c r="X116" t="s">
        <v>131</v>
      </c>
      <c r="Y116">
        <v>96</v>
      </c>
      <c r="Z116">
        <v>69</v>
      </c>
      <c r="AA116">
        <v>20</v>
      </c>
      <c r="AB116">
        <v>54</v>
      </c>
    </row>
    <row r="117" spans="1:28" x14ac:dyDescent="0.2">
      <c r="A117" s="4">
        <v>38444215</v>
      </c>
      <c r="B117" s="1">
        <v>43650</v>
      </c>
      <c r="C117" s="13">
        <v>0.84363819444444443</v>
      </c>
      <c r="D117" t="s">
        <v>129</v>
      </c>
      <c r="E117" t="s">
        <v>130</v>
      </c>
      <c r="F117">
        <v>3.99</v>
      </c>
      <c r="G117" t="s">
        <v>48</v>
      </c>
      <c r="H117">
        <v>35.698999999999998</v>
      </c>
      <c r="I117">
        <v>-117.51300000000001</v>
      </c>
      <c r="J117">
        <v>5.8</v>
      </c>
      <c r="K117" t="s">
        <v>131</v>
      </c>
      <c r="L117">
        <v>121</v>
      </c>
      <c r="M117">
        <v>0.15</v>
      </c>
      <c r="N117">
        <v>0.11</v>
      </c>
      <c r="O117">
        <v>0.45</v>
      </c>
      <c r="P117">
        <v>0</v>
      </c>
      <c r="Q117">
        <v>311</v>
      </c>
      <c r="R117">
        <v>79</v>
      </c>
      <c r="S117">
        <v>-175</v>
      </c>
      <c r="T117">
        <v>15</v>
      </c>
      <c r="U117">
        <v>16</v>
      </c>
      <c r="V117">
        <v>37</v>
      </c>
      <c r="W117">
        <v>1</v>
      </c>
      <c r="X117" t="s">
        <v>131</v>
      </c>
      <c r="Y117">
        <v>100</v>
      </c>
      <c r="Z117">
        <v>39</v>
      </c>
      <c r="AA117">
        <v>51</v>
      </c>
      <c r="AB117">
        <v>99</v>
      </c>
    </row>
    <row r="118" spans="1:28" x14ac:dyDescent="0.2">
      <c r="A118" s="4">
        <v>38444231</v>
      </c>
      <c r="B118" s="1">
        <v>43650</v>
      </c>
      <c r="C118" s="13">
        <v>0.84556516203703713</v>
      </c>
      <c r="D118" t="s">
        <v>129</v>
      </c>
      <c r="E118" t="s">
        <v>130</v>
      </c>
      <c r="F118">
        <v>3.09</v>
      </c>
      <c r="G118" t="s">
        <v>130</v>
      </c>
      <c r="H118">
        <v>35.700000000000003</v>
      </c>
      <c r="I118">
        <v>-117.48399999999999</v>
      </c>
      <c r="J118">
        <v>1.2</v>
      </c>
      <c r="K118" t="s">
        <v>131</v>
      </c>
      <c r="L118">
        <v>86</v>
      </c>
      <c r="M118">
        <v>0.13</v>
      </c>
      <c r="N118">
        <v>0.13</v>
      </c>
      <c r="O118">
        <v>0.3</v>
      </c>
      <c r="P118">
        <v>0</v>
      </c>
      <c r="Q118">
        <v>334</v>
      </c>
      <c r="R118">
        <v>81</v>
      </c>
      <c r="S118">
        <v>167</v>
      </c>
      <c r="T118">
        <v>13</v>
      </c>
      <c r="U118">
        <v>13</v>
      </c>
      <c r="V118">
        <v>36</v>
      </c>
      <c r="W118">
        <v>11</v>
      </c>
      <c r="X118" t="s">
        <v>131</v>
      </c>
      <c r="Y118">
        <v>100</v>
      </c>
      <c r="Z118">
        <v>72</v>
      </c>
      <c r="AA118">
        <v>36</v>
      </c>
      <c r="AB118">
        <v>57</v>
      </c>
    </row>
    <row r="119" spans="1:28" ht="17" x14ac:dyDescent="0.25">
      <c r="A119" s="3">
        <v>38444247</v>
      </c>
      <c r="B119" s="1">
        <v>43650</v>
      </c>
      <c r="C119" s="13">
        <v>0.84732974537037042</v>
      </c>
      <c r="D119" t="s">
        <v>129</v>
      </c>
      <c r="E119" t="s">
        <v>130</v>
      </c>
      <c r="F119">
        <v>2.17</v>
      </c>
      <c r="G119" t="s">
        <v>130</v>
      </c>
      <c r="H119">
        <v>35.679000000000002</v>
      </c>
      <c r="I119">
        <v>-117.50700000000001</v>
      </c>
      <c r="J119">
        <v>5.6</v>
      </c>
      <c r="K119" t="s">
        <v>131</v>
      </c>
      <c r="L119">
        <v>66</v>
      </c>
      <c r="M119">
        <v>0.17</v>
      </c>
      <c r="N119">
        <v>0.18</v>
      </c>
      <c r="O119">
        <v>0.75</v>
      </c>
      <c r="P119">
        <v>0</v>
      </c>
      <c r="Q119">
        <v>173</v>
      </c>
      <c r="R119">
        <v>86</v>
      </c>
      <c r="S119">
        <v>-156</v>
      </c>
      <c r="T119">
        <v>36</v>
      </c>
      <c r="U119">
        <v>39</v>
      </c>
      <c r="V119">
        <v>17</v>
      </c>
      <c r="W119">
        <v>40</v>
      </c>
      <c r="X119" t="s">
        <v>132</v>
      </c>
      <c r="Y119">
        <v>62</v>
      </c>
      <c r="Z119">
        <v>60</v>
      </c>
      <c r="AA119">
        <v>5</v>
      </c>
      <c r="AB119">
        <v>58</v>
      </c>
    </row>
    <row r="120" spans="1:28" x14ac:dyDescent="0.2">
      <c r="A120" s="4">
        <v>38444263</v>
      </c>
      <c r="B120" s="1">
        <v>43650</v>
      </c>
      <c r="C120" s="13">
        <v>0.84942048611111109</v>
      </c>
      <c r="D120" t="s">
        <v>129</v>
      </c>
      <c r="E120" t="s">
        <v>130</v>
      </c>
      <c r="F120">
        <v>3.43</v>
      </c>
      <c r="G120" t="s">
        <v>130</v>
      </c>
      <c r="H120">
        <v>35.640999999999998</v>
      </c>
      <c r="I120">
        <v>-117.59699999999999</v>
      </c>
      <c r="J120">
        <v>10.4</v>
      </c>
      <c r="K120" t="s">
        <v>131</v>
      </c>
      <c r="L120">
        <v>112</v>
      </c>
      <c r="M120">
        <v>0.15</v>
      </c>
      <c r="N120">
        <v>0.12</v>
      </c>
      <c r="O120">
        <v>0.28000000000000003</v>
      </c>
      <c r="P120">
        <v>0</v>
      </c>
      <c r="Q120">
        <v>303</v>
      </c>
      <c r="R120">
        <v>88</v>
      </c>
      <c r="S120">
        <v>-162</v>
      </c>
      <c r="T120">
        <v>15</v>
      </c>
      <c r="U120">
        <v>13</v>
      </c>
      <c r="V120">
        <v>37</v>
      </c>
      <c r="W120">
        <v>8</v>
      </c>
      <c r="X120" t="s">
        <v>131</v>
      </c>
      <c r="Y120">
        <v>100</v>
      </c>
      <c r="Z120">
        <v>32</v>
      </c>
      <c r="AA120">
        <v>40</v>
      </c>
      <c r="AB120">
        <v>139</v>
      </c>
    </row>
    <row r="121" spans="1:28" ht="17" x14ac:dyDescent="0.25">
      <c r="A121" s="3">
        <v>38444271</v>
      </c>
      <c r="B121" s="1">
        <v>43650</v>
      </c>
      <c r="C121" s="13">
        <v>0.84998310185185189</v>
      </c>
      <c r="D121" t="s">
        <v>129</v>
      </c>
      <c r="E121" t="s">
        <v>130</v>
      </c>
      <c r="F121">
        <v>2.4</v>
      </c>
      <c r="G121" t="s">
        <v>130</v>
      </c>
      <c r="H121">
        <v>35.656999999999996</v>
      </c>
      <c r="I121">
        <v>-117.55</v>
      </c>
      <c r="J121">
        <v>6.5</v>
      </c>
      <c r="K121" t="s">
        <v>131</v>
      </c>
      <c r="L121">
        <v>69</v>
      </c>
      <c r="M121">
        <v>0.18</v>
      </c>
      <c r="N121">
        <v>0.2</v>
      </c>
      <c r="O121">
        <v>0.7</v>
      </c>
      <c r="P121">
        <v>0</v>
      </c>
      <c r="Q121">
        <v>34</v>
      </c>
      <c r="R121">
        <v>83</v>
      </c>
      <c r="S121">
        <v>-146</v>
      </c>
      <c r="T121">
        <v>49</v>
      </c>
      <c r="U121">
        <v>55</v>
      </c>
      <c r="V121">
        <v>16</v>
      </c>
      <c r="W121">
        <v>24</v>
      </c>
      <c r="X121" t="s">
        <v>134</v>
      </c>
      <c r="Y121">
        <v>52</v>
      </c>
      <c r="Z121">
        <v>48</v>
      </c>
      <c r="AA121">
        <v>5</v>
      </c>
      <c r="AB121">
        <v>140</v>
      </c>
    </row>
    <row r="122" spans="1:28" ht="17" x14ac:dyDescent="0.25">
      <c r="A122" s="3">
        <v>38444311</v>
      </c>
      <c r="B122" s="1">
        <v>43650</v>
      </c>
      <c r="C122" s="13">
        <v>0.85731539351851849</v>
      </c>
      <c r="D122" t="s">
        <v>129</v>
      </c>
      <c r="E122" t="s">
        <v>130</v>
      </c>
      <c r="F122">
        <v>2.62</v>
      </c>
      <c r="G122" t="s">
        <v>130</v>
      </c>
      <c r="H122">
        <v>35.639000000000003</v>
      </c>
      <c r="I122">
        <v>-117.584</v>
      </c>
      <c r="J122">
        <v>8.1999999999999993</v>
      </c>
      <c r="K122" t="s">
        <v>131</v>
      </c>
      <c r="L122">
        <v>94</v>
      </c>
      <c r="M122">
        <v>0.15</v>
      </c>
      <c r="N122">
        <v>0.12</v>
      </c>
      <c r="O122">
        <v>0.43</v>
      </c>
      <c r="P122">
        <v>0</v>
      </c>
      <c r="Q122">
        <v>322</v>
      </c>
      <c r="R122">
        <v>80</v>
      </c>
      <c r="S122">
        <v>169</v>
      </c>
      <c r="T122">
        <v>20</v>
      </c>
      <c r="U122">
        <v>17</v>
      </c>
      <c r="V122">
        <v>20</v>
      </c>
      <c r="W122">
        <v>5</v>
      </c>
      <c r="X122" t="s">
        <v>131</v>
      </c>
      <c r="Y122">
        <v>97</v>
      </c>
      <c r="Z122">
        <v>26</v>
      </c>
      <c r="AA122">
        <v>19</v>
      </c>
      <c r="AB122">
        <v>137</v>
      </c>
    </row>
    <row r="123" spans="1:28" ht="17" x14ac:dyDescent="0.25">
      <c r="A123" s="3">
        <v>38444319</v>
      </c>
      <c r="B123" s="1">
        <v>43650</v>
      </c>
      <c r="C123" s="13">
        <v>0.85788263888888894</v>
      </c>
      <c r="D123" t="s">
        <v>129</v>
      </c>
      <c r="E123" t="s">
        <v>130</v>
      </c>
      <c r="F123">
        <v>2.37</v>
      </c>
      <c r="G123" t="s">
        <v>130</v>
      </c>
      <c r="H123">
        <v>35.738999999999997</v>
      </c>
      <c r="I123">
        <v>-117.54300000000001</v>
      </c>
      <c r="J123">
        <v>3.8</v>
      </c>
      <c r="K123" t="s">
        <v>131</v>
      </c>
      <c r="L123">
        <v>71</v>
      </c>
      <c r="M123">
        <v>0.13</v>
      </c>
      <c r="N123">
        <v>0.13</v>
      </c>
      <c r="O123">
        <v>0.42</v>
      </c>
      <c r="P123">
        <v>0</v>
      </c>
      <c r="Q123">
        <v>304</v>
      </c>
      <c r="R123">
        <v>73</v>
      </c>
      <c r="S123">
        <v>86</v>
      </c>
      <c r="T123">
        <v>41</v>
      </c>
      <c r="U123">
        <v>46</v>
      </c>
      <c r="V123">
        <v>21</v>
      </c>
      <c r="W123">
        <v>24</v>
      </c>
      <c r="X123" t="s">
        <v>134</v>
      </c>
      <c r="Y123">
        <v>40</v>
      </c>
      <c r="Z123">
        <v>72</v>
      </c>
      <c r="AA123">
        <v>14</v>
      </c>
      <c r="AB123">
        <v>55</v>
      </c>
    </row>
    <row r="124" spans="1:28" ht="17" x14ac:dyDescent="0.25">
      <c r="A124" s="3">
        <v>38444359</v>
      </c>
      <c r="B124" s="1">
        <v>43650</v>
      </c>
      <c r="C124" s="13">
        <v>0.86058229166666667</v>
      </c>
      <c r="D124" t="s">
        <v>129</v>
      </c>
      <c r="E124" t="s">
        <v>130</v>
      </c>
      <c r="F124">
        <v>2.42</v>
      </c>
      <c r="G124" t="s">
        <v>130</v>
      </c>
      <c r="H124">
        <v>35.671999999999997</v>
      </c>
      <c r="I124">
        <v>-117.526</v>
      </c>
      <c r="J124">
        <v>4.7</v>
      </c>
      <c r="K124" t="s">
        <v>131</v>
      </c>
      <c r="L124">
        <v>67</v>
      </c>
      <c r="M124">
        <v>0.13</v>
      </c>
      <c r="N124">
        <v>0.14000000000000001</v>
      </c>
      <c r="O124">
        <v>0.38</v>
      </c>
      <c r="P124">
        <v>0</v>
      </c>
      <c r="Q124">
        <v>186</v>
      </c>
      <c r="R124">
        <v>67</v>
      </c>
      <c r="S124">
        <v>-133</v>
      </c>
      <c r="T124">
        <v>38</v>
      </c>
      <c r="U124">
        <v>46</v>
      </c>
      <c r="V124">
        <v>16</v>
      </c>
      <c r="W124">
        <v>21</v>
      </c>
      <c r="X124" t="s">
        <v>134</v>
      </c>
      <c r="Y124">
        <v>42</v>
      </c>
      <c r="Z124">
        <v>29</v>
      </c>
      <c r="AA124">
        <v>4</v>
      </c>
      <c r="AB124">
        <v>136</v>
      </c>
    </row>
    <row r="125" spans="1:28" x14ac:dyDescent="0.2">
      <c r="A125" s="4">
        <v>38444407</v>
      </c>
      <c r="B125" s="1">
        <v>43650</v>
      </c>
      <c r="C125" s="13">
        <v>0.86489247685185189</v>
      </c>
      <c r="D125" t="s">
        <v>129</v>
      </c>
      <c r="E125" t="s">
        <v>130</v>
      </c>
      <c r="F125">
        <v>3.1</v>
      </c>
      <c r="G125" t="s">
        <v>130</v>
      </c>
      <c r="H125">
        <v>35.703000000000003</v>
      </c>
      <c r="I125">
        <v>-117.47799999999999</v>
      </c>
      <c r="J125">
        <v>1.3</v>
      </c>
      <c r="K125" t="s">
        <v>131</v>
      </c>
      <c r="L125">
        <v>82</v>
      </c>
      <c r="M125">
        <v>0.15</v>
      </c>
      <c r="N125">
        <v>0.14000000000000001</v>
      </c>
      <c r="O125">
        <v>0.36</v>
      </c>
      <c r="P125">
        <v>0</v>
      </c>
      <c r="Q125">
        <v>147</v>
      </c>
      <c r="R125">
        <v>87</v>
      </c>
      <c r="S125">
        <v>-174</v>
      </c>
      <c r="T125">
        <v>13</v>
      </c>
      <c r="U125">
        <v>12</v>
      </c>
      <c r="V125">
        <v>33</v>
      </c>
      <c r="W125">
        <v>15</v>
      </c>
      <c r="X125" t="s">
        <v>131</v>
      </c>
      <c r="Y125">
        <v>100</v>
      </c>
      <c r="Z125">
        <v>73</v>
      </c>
      <c r="AA125">
        <v>37</v>
      </c>
      <c r="AB125">
        <v>46</v>
      </c>
    </row>
    <row r="126" spans="1:28" ht="17" x14ac:dyDescent="0.25">
      <c r="A126" s="3">
        <v>38444455</v>
      </c>
      <c r="B126" s="1">
        <v>43650</v>
      </c>
      <c r="C126" s="13">
        <v>0.86972824074074084</v>
      </c>
      <c r="D126" t="s">
        <v>129</v>
      </c>
      <c r="E126" t="s">
        <v>130</v>
      </c>
      <c r="F126">
        <v>2.29</v>
      </c>
      <c r="G126" t="s">
        <v>130</v>
      </c>
      <c r="H126">
        <v>35.671999999999997</v>
      </c>
      <c r="I126">
        <v>-117.48099999999999</v>
      </c>
      <c r="J126">
        <v>5.6</v>
      </c>
      <c r="K126" t="s">
        <v>131</v>
      </c>
      <c r="L126">
        <v>62</v>
      </c>
      <c r="M126">
        <v>0.14000000000000001</v>
      </c>
      <c r="N126">
        <v>0.18</v>
      </c>
      <c r="O126">
        <v>0.66</v>
      </c>
      <c r="P126">
        <v>0</v>
      </c>
      <c r="Q126">
        <v>187</v>
      </c>
      <c r="R126">
        <v>85</v>
      </c>
      <c r="S126">
        <v>167</v>
      </c>
      <c r="T126">
        <v>33</v>
      </c>
      <c r="U126">
        <v>35</v>
      </c>
      <c r="V126">
        <v>18</v>
      </c>
      <c r="W126">
        <v>25</v>
      </c>
      <c r="X126" t="s">
        <v>132</v>
      </c>
      <c r="Y126">
        <v>57</v>
      </c>
      <c r="Z126">
        <v>49</v>
      </c>
      <c r="AA126">
        <v>4</v>
      </c>
      <c r="AB126">
        <v>108</v>
      </c>
    </row>
    <row r="127" spans="1:28" x14ac:dyDescent="0.2">
      <c r="A127" s="4">
        <v>38444487</v>
      </c>
      <c r="B127" s="1">
        <v>43650</v>
      </c>
      <c r="C127" s="13">
        <v>0.87181793981481481</v>
      </c>
      <c r="D127" t="s">
        <v>129</v>
      </c>
      <c r="E127" t="s">
        <v>130</v>
      </c>
      <c r="F127">
        <v>3.4</v>
      </c>
      <c r="G127" t="s">
        <v>130</v>
      </c>
      <c r="H127">
        <v>35.712000000000003</v>
      </c>
      <c r="I127">
        <v>-117.48099999999999</v>
      </c>
      <c r="J127">
        <v>2.4</v>
      </c>
      <c r="K127" t="s">
        <v>131</v>
      </c>
      <c r="L127">
        <v>97</v>
      </c>
      <c r="M127">
        <v>0.15</v>
      </c>
      <c r="N127">
        <v>0.12</v>
      </c>
      <c r="O127">
        <v>0.28000000000000003</v>
      </c>
      <c r="P127">
        <v>0</v>
      </c>
      <c r="Q127">
        <v>291</v>
      </c>
      <c r="R127">
        <v>47</v>
      </c>
      <c r="S127">
        <v>-125</v>
      </c>
      <c r="T127">
        <v>37</v>
      </c>
      <c r="U127">
        <v>57</v>
      </c>
      <c r="V127">
        <v>33</v>
      </c>
      <c r="W127">
        <v>29</v>
      </c>
      <c r="X127" t="s">
        <v>134</v>
      </c>
      <c r="Y127">
        <v>53</v>
      </c>
      <c r="Z127">
        <v>72</v>
      </c>
      <c r="AA127">
        <v>38</v>
      </c>
      <c r="AB127">
        <v>42</v>
      </c>
    </row>
    <row r="128" spans="1:28" ht="17" x14ac:dyDescent="0.25">
      <c r="A128" s="3">
        <v>38444503</v>
      </c>
      <c r="B128" s="1">
        <v>43650</v>
      </c>
      <c r="C128" s="13">
        <v>0.87305972222222217</v>
      </c>
      <c r="D128" t="s">
        <v>129</v>
      </c>
      <c r="E128" t="s">
        <v>130</v>
      </c>
      <c r="F128">
        <v>2.57</v>
      </c>
      <c r="G128" t="s">
        <v>130</v>
      </c>
      <c r="H128">
        <v>35.659999999999997</v>
      </c>
      <c r="I128">
        <v>-117.535</v>
      </c>
      <c r="J128">
        <v>7.1</v>
      </c>
      <c r="K128" t="s">
        <v>131</v>
      </c>
      <c r="L128">
        <v>82</v>
      </c>
      <c r="M128">
        <v>0.16</v>
      </c>
      <c r="N128">
        <v>0.15</v>
      </c>
      <c r="O128">
        <v>0.53</v>
      </c>
      <c r="P128">
        <v>0</v>
      </c>
      <c r="Q128">
        <v>322</v>
      </c>
      <c r="R128">
        <v>77</v>
      </c>
      <c r="S128">
        <v>-165</v>
      </c>
      <c r="T128">
        <v>18</v>
      </c>
      <c r="U128">
        <v>33</v>
      </c>
      <c r="V128">
        <v>19</v>
      </c>
      <c r="W128">
        <v>17</v>
      </c>
      <c r="X128" t="s">
        <v>132</v>
      </c>
      <c r="Y128">
        <v>58</v>
      </c>
      <c r="Z128">
        <v>23</v>
      </c>
      <c r="AA128">
        <v>18</v>
      </c>
      <c r="AB128">
        <v>127</v>
      </c>
    </row>
    <row r="129" spans="1:28" ht="17" x14ac:dyDescent="0.25">
      <c r="A129" s="3">
        <v>38444519</v>
      </c>
      <c r="B129" s="1">
        <v>43650</v>
      </c>
      <c r="C129" s="13">
        <v>0.87464710648148147</v>
      </c>
      <c r="D129" t="s">
        <v>129</v>
      </c>
      <c r="E129" t="s">
        <v>130</v>
      </c>
      <c r="F129">
        <v>2.27</v>
      </c>
      <c r="G129" t="s">
        <v>130</v>
      </c>
      <c r="H129">
        <v>35.686999999999998</v>
      </c>
      <c r="I129">
        <v>-117.503</v>
      </c>
      <c r="J129">
        <v>5.0999999999999996</v>
      </c>
      <c r="K129" t="s">
        <v>131</v>
      </c>
      <c r="L129">
        <v>69</v>
      </c>
      <c r="M129">
        <v>0.15</v>
      </c>
      <c r="N129">
        <v>0.16</v>
      </c>
      <c r="O129">
        <v>0.56999999999999995</v>
      </c>
      <c r="P129">
        <v>0</v>
      </c>
      <c r="Q129">
        <v>146</v>
      </c>
      <c r="R129">
        <v>84</v>
      </c>
      <c r="S129">
        <v>-117</v>
      </c>
      <c r="T129">
        <v>40</v>
      </c>
      <c r="U129">
        <v>45</v>
      </c>
      <c r="V129">
        <v>20</v>
      </c>
      <c r="W129">
        <v>37</v>
      </c>
      <c r="X129" t="s">
        <v>134</v>
      </c>
      <c r="Y129">
        <v>46</v>
      </c>
      <c r="Z129">
        <v>42</v>
      </c>
      <c r="AA129">
        <v>13</v>
      </c>
      <c r="AB129">
        <v>89</v>
      </c>
    </row>
    <row r="130" spans="1:28" x14ac:dyDescent="0.2">
      <c r="A130" s="4">
        <v>38444543</v>
      </c>
      <c r="B130" s="1">
        <v>43650</v>
      </c>
      <c r="C130" s="13">
        <v>0.87703495370370366</v>
      </c>
      <c r="D130" t="s">
        <v>129</v>
      </c>
      <c r="E130" t="s">
        <v>130</v>
      </c>
      <c r="F130">
        <v>3.47</v>
      </c>
      <c r="G130" t="s">
        <v>130</v>
      </c>
      <c r="H130">
        <v>35.69</v>
      </c>
      <c r="I130">
        <v>-117.483</v>
      </c>
      <c r="J130">
        <v>7.9</v>
      </c>
      <c r="K130" t="s">
        <v>131</v>
      </c>
      <c r="L130">
        <v>104</v>
      </c>
      <c r="M130">
        <v>0.14000000000000001</v>
      </c>
      <c r="N130">
        <v>0.12</v>
      </c>
      <c r="O130">
        <v>0.45</v>
      </c>
      <c r="P130">
        <v>0</v>
      </c>
      <c r="Q130">
        <v>320</v>
      </c>
      <c r="R130">
        <v>89</v>
      </c>
      <c r="S130">
        <v>-175</v>
      </c>
      <c r="T130">
        <v>18</v>
      </c>
      <c r="U130">
        <v>15</v>
      </c>
      <c r="V130">
        <v>41</v>
      </c>
      <c r="W130">
        <v>7</v>
      </c>
      <c r="X130" t="s">
        <v>131</v>
      </c>
      <c r="Y130">
        <v>99</v>
      </c>
      <c r="Z130">
        <v>31</v>
      </c>
      <c r="AA130">
        <v>42</v>
      </c>
      <c r="AB130">
        <v>114</v>
      </c>
    </row>
    <row r="131" spans="1:28" ht="17" x14ac:dyDescent="0.25">
      <c r="A131" s="3">
        <v>38444559</v>
      </c>
      <c r="B131" s="1">
        <v>43650</v>
      </c>
      <c r="C131" s="13">
        <v>0.87995983796296295</v>
      </c>
      <c r="D131" t="s">
        <v>129</v>
      </c>
      <c r="E131" t="s">
        <v>130</v>
      </c>
      <c r="F131">
        <v>2.62</v>
      </c>
      <c r="G131" t="s">
        <v>130</v>
      </c>
      <c r="H131">
        <v>35.597999999999999</v>
      </c>
      <c r="I131">
        <v>-117.598</v>
      </c>
      <c r="J131">
        <v>4.9000000000000004</v>
      </c>
      <c r="K131" t="s">
        <v>131</v>
      </c>
      <c r="L131">
        <v>93</v>
      </c>
      <c r="M131">
        <v>0.15</v>
      </c>
      <c r="N131">
        <v>0.12</v>
      </c>
      <c r="O131">
        <v>0.41</v>
      </c>
      <c r="P131">
        <v>0</v>
      </c>
      <c r="Q131">
        <v>302</v>
      </c>
      <c r="R131">
        <v>69</v>
      </c>
      <c r="S131">
        <v>-163</v>
      </c>
      <c r="T131">
        <v>26</v>
      </c>
      <c r="U131">
        <v>33</v>
      </c>
      <c r="V131">
        <v>19</v>
      </c>
      <c r="W131">
        <v>21</v>
      </c>
      <c r="X131" t="s">
        <v>133</v>
      </c>
      <c r="Y131">
        <v>70</v>
      </c>
      <c r="Z131">
        <v>47</v>
      </c>
      <c r="AA131">
        <v>19</v>
      </c>
      <c r="AB131">
        <v>88</v>
      </c>
    </row>
    <row r="132" spans="1:28" ht="17" x14ac:dyDescent="0.25">
      <c r="A132" s="3">
        <v>38444583</v>
      </c>
      <c r="B132" s="1">
        <v>43650</v>
      </c>
      <c r="C132" s="13">
        <v>0.88324108796296297</v>
      </c>
      <c r="D132" t="s">
        <v>129</v>
      </c>
      <c r="E132" t="s">
        <v>130</v>
      </c>
      <c r="F132">
        <v>2.08</v>
      </c>
      <c r="G132" t="s">
        <v>130</v>
      </c>
      <c r="H132">
        <v>35.639000000000003</v>
      </c>
      <c r="I132">
        <v>-117.55200000000001</v>
      </c>
      <c r="J132">
        <v>8.4</v>
      </c>
      <c r="K132" t="s">
        <v>131</v>
      </c>
      <c r="L132">
        <v>73</v>
      </c>
      <c r="M132">
        <v>0.15</v>
      </c>
      <c r="N132">
        <v>0.15</v>
      </c>
      <c r="O132">
        <v>0.48</v>
      </c>
      <c r="P132">
        <v>0</v>
      </c>
      <c r="Q132">
        <v>8</v>
      </c>
      <c r="R132">
        <v>82</v>
      </c>
      <c r="S132">
        <v>-175</v>
      </c>
      <c r="T132">
        <v>24</v>
      </c>
      <c r="U132">
        <v>24</v>
      </c>
      <c r="V132">
        <v>17</v>
      </c>
      <c r="W132">
        <v>22</v>
      </c>
      <c r="X132" t="s">
        <v>131</v>
      </c>
      <c r="Y132">
        <v>90</v>
      </c>
      <c r="Z132">
        <v>28</v>
      </c>
      <c r="AA132">
        <v>14</v>
      </c>
      <c r="AB132">
        <v>128</v>
      </c>
    </row>
    <row r="133" spans="1:28" ht="17" x14ac:dyDescent="0.25">
      <c r="A133" s="3">
        <v>38444631</v>
      </c>
      <c r="B133" s="1">
        <v>43650</v>
      </c>
      <c r="C133" s="13">
        <v>0.88605879629629625</v>
      </c>
      <c r="D133" t="s">
        <v>129</v>
      </c>
      <c r="E133" t="s">
        <v>130</v>
      </c>
      <c r="F133">
        <v>2.4300000000000002</v>
      </c>
      <c r="G133" t="s">
        <v>130</v>
      </c>
      <c r="H133">
        <v>35.723999999999997</v>
      </c>
      <c r="I133">
        <v>-117.557</v>
      </c>
      <c r="J133">
        <v>3</v>
      </c>
      <c r="K133" t="s">
        <v>131</v>
      </c>
      <c r="L133">
        <v>69</v>
      </c>
      <c r="M133">
        <v>0.13</v>
      </c>
      <c r="N133">
        <v>0.13</v>
      </c>
      <c r="O133">
        <v>0.36</v>
      </c>
      <c r="P133">
        <v>0</v>
      </c>
      <c r="Q133">
        <v>46</v>
      </c>
      <c r="R133">
        <v>33</v>
      </c>
      <c r="S133">
        <v>-48</v>
      </c>
      <c r="T133">
        <v>21</v>
      </c>
      <c r="U133">
        <v>31</v>
      </c>
      <c r="V133">
        <v>22</v>
      </c>
      <c r="W133">
        <v>32</v>
      </c>
      <c r="X133" t="s">
        <v>133</v>
      </c>
      <c r="Y133">
        <v>76</v>
      </c>
      <c r="Z133">
        <v>67</v>
      </c>
      <c r="AA133">
        <v>18</v>
      </c>
      <c r="AB133">
        <v>52</v>
      </c>
    </row>
    <row r="134" spans="1:28" ht="17" x14ac:dyDescent="0.25">
      <c r="A134" s="3">
        <v>38444687</v>
      </c>
      <c r="B134" s="1">
        <v>43650</v>
      </c>
      <c r="C134" s="13">
        <v>0.89114652777777781</v>
      </c>
      <c r="D134" t="s">
        <v>129</v>
      </c>
      <c r="E134" t="s">
        <v>130</v>
      </c>
      <c r="F134">
        <v>2.81</v>
      </c>
      <c r="G134" t="s">
        <v>130</v>
      </c>
      <c r="H134">
        <v>35.695999999999998</v>
      </c>
      <c r="I134">
        <v>-117.489</v>
      </c>
      <c r="J134">
        <v>2.6</v>
      </c>
      <c r="K134" t="s">
        <v>131</v>
      </c>
      <c r="L134">
        <v>84</v>
      </c>
      <c r="M134">
        <v>0.15</v>
      </c>
      <c r="N134">
        <v>0.13</v>
      </c>
      <c r="O134">
        <v>0.32</v>
      </c>
      <c r="P134">
        <v>0</v>
      </c>
      <c r="Q134">
        <v>300</v>
      </c>
      <c r="R134">
        <v>83</v>
      </c>
      <c r="S134">
        <v>150</v>
      </c>
      <c r="T134">
        <v>35</v>
      </c>
      <c r="U134">
        <v>36</v>
      </c>
      <c r="V134">
        <v>19</v>
      </c>
      <c r="W134">
        <v>24</v>
      </c>
      <c r="X134" t="s">
        <v>134</v>
      </c>
      <c r="Y134">
        <v>46</v>
      </c>
      <c r="Z134">
        <v>68</v>
      </c>
      <c r="AA134">
        <v>9</v>
      </c>
      <c r="AB134">
        <v>64</v>
      </c>
    </row>
    <row r="135" spans="1:28" ht="17" x14ac:dyDescent="0.25">
      <c r="A135" s="3">
        <v>38444695</v>
      </c>
      <c r="B135" s="1">
        <v>43650</v>
      </c>
      <c r="C135" s="13">
        <v>0.892687037037037</v>
      </c>
      <c r="D135" t="s">
        <v>129</v>
      </c>
      <c r="E135" t="s">
        <v>130</v>
      </c>
      <c r="F135">
        <v>2.09</v>
      </c>
      <c r="G135" t="s">
        <v>130</v>
      </c>
      <c r="H135">
        <v>35.670999999999999</v>
      </c>
      <c r="I135">
        <v>-117.518</v>
      </c>
      <c r="J135">
        <v>2.5</v>
      </c>
      <c r="K135" t="s">
        <v>131</v>
      </c>
      <c r="L135">
        <v>67</v>
      </c>
      <c r="M135">
        <v>0.12</v>
      </c>
      <c r="N135">
        <v>0.13</v>
      </c>
      <c r="O135">
        <v>0.28999999999999998</v>
      </c>
      <c r="P135">
        <v>0</v>
      </c>
      <c r="Q135">
        <v>311</v>
      </c>
      <c r="R135">
        <v>85</v>
      </c>
      <c r="S135">
        <v>119</v>
      </c>
      <c r="T135">
        <v>29</v>
      </c>
      <c r="U135">
        <v>38</v>
      </c>
      <c r="V135">
        <v>20</v>
      </c>
      <c r="W135">
        <v>35</v>
      </c>
      <c r="X135" t="s">
        <v>133</v>
      </c>
      <c r="Y135">
        <v>72</v>
      </c>
      <c r="Z135">
        <v>61</v>
      </c>
      <c r="AA135">
        <v>17</v>
      </c>
      <c r="AB135">
        <v>78</v>
      </c>
    </row>
    <row r="136" spans="1:28" x14ac:dyDescent="0.2">
      <c r="A136" s="4">
        <v>38444719</v>
      </c>
      <c r="B136" s="1">
        <v>43650</v>
      </c>
      <c r="C136" s="13">
        <v>0.89346064814814818</v>
      </c>
      <c r="D136" t="s">
        <v>129</v>
      </c>
      <c r="E136" t="s">
        <v>130</v>
      </c>
      <c r="F136">
        <v>2.98</v>
      </c>
      <c r="G136" t="s">
        <v>130</v>
      </c>
      <c r="H136">
        <v>35.674999999999997</v>
      </c>
      <c r="I136">
        <v>-117.52500000000001</v>
      </c>
      <c r="J136">
        <v>9.4</v>
      </c>
      <c r="K136" t="s">
        <v>131</v>
      </c>
      <c r="L136">
        <v>83</v>
      </c>
      <c r="M136">
        <v>0.15</v>
      </c>
      <c r="N136">
        <v>0.14000000000000001</v>
      </c>
      <c r="O136">
        <v>0.4</v>
      </c>
      <c r="P136">
        <v>0</v>
      </c>
      <c r="Q136">
        <v>124</v>
      </c>
      <c r="R136">
        <v>76</v>
      </c>
      <c r="S136">
        <v>158</v>
      </c>
      <c r="T136">
        <v>19</v>
      </c>
      <c r="U136">
        <v>28</v>
      </c>
      <c r="V136">
        <v>21</v>
      </c>
      <c r="W136">
        <v>10</v>
      </c>
      <c r="X136" t="s">
        <v>131</v>
      </c>
      <c r="Y136">
        <v>86</v>
      </c>
      <c r="Z136">
        <v>33</v>
      </c>
      <c r="AA136">
        <v>30</v>
      </c>
      <c r="AB136">
        <v>126</v>
      </c>
    </row>
    <row r="137" spans="1:28" ht="17" x14ac:dyDescent="0.25">
      <c r="A137" s="3">
        <v>38444735</v>
      </c>
      <c r="B137" s="1">
        <v>43650</v>
      </c>
      <c r="C137" s="13">
        <v>0.89495532407407408</v>
      </c>
      <c r="D137" t="s">
        <v>129</v>
      </c>
      <c r="E137" t="s">
        <v>130</v>
      </c>
      <c r="F137">
        <v>2.46</v>
      </c>
      <c r="G137" t="s">
        <v>130</v>
      </c>
      <c r="H137">
        <v>35.719000000000001</v>
      </c>
      <c r="I137">
        <v>-117.535</v>
      </c>
      <c r="J137">
        <v>4.2</v>
      </c>
      <c r="K137" t="s">
        <v>131</v>
      </c>
      <c r="L137">
        <v>90</v>
      </c>
      <c r="M137">
        <v>0.16</v>
      </c>
      <c r="N137">
        <v>0.14000000000000001</v>
      </c>
      <c r="O137">
        <v>0.47</v>
      </c>
      <c r="P137">
        <v>0</v>
      </c>
      <c r="Q137">
        <v>302</v>
      </c>
      <c r="R137">
        <v>82</v>
      </c>
      <c r="S137">
        <v>-172</v>
      </c>
      <c r="T137">
        <v>14</v>
      </c>
      <c r="U137">
        <v>15</v>
      </c>
      <c r="V137">
        <v>22</v>
      </c>
      <c r="W137">
        <v>7</v>
      </c>
      <c r="X137" t="s">
        <v>131</v>
      </c>
      <c r="Y137">
        <v>100</v>
      </c>
      <c r="Z137">
        <v>71</v>
      </c>
      <c r="AA137">
        <v>17</v>
      </c>
      <c r="AB137">
        <v>62</v>
      </c>
    </row>
    <row r="138" spans="1:28" ht="17" x14ac:dyDescent="0.25">
      <c r="A138" s="3">
        <v>38444759</v>
      </c>
      <c r="B138" s="1">
        <v>43650</v>
      </c>
      <c r="C138" s="13">
        <v>0.89668553240740734</v>
      </c>
      <c r="D138" t="s">
        <v>129</v>
      </c>
      <c r="E138" t="s">
        <v>130</v>
      </c>
      <c r="F138">
        <v>2.27</v>
      </c>
      <c r="G138" t="s">
        <v>130</v>
      </c>
      <c r="H138">
        <v>35.646999999999998</v>
      </c>
      <c r="I138">
        <v>-117.542</v>
      </c>
      <c r="J138">
        <v>2.4</v>
      </c>
      <c r="K138" t="s">
        <v>131</v>
      </c>
      <c r="L138">
        <v>74</v>
      </c>
      <c r="M138">
        <v>0.14000000000000001</v>
      </c>
      <c r="N138">
        <v>0.14000000000000001</v>
      </c>
      <c r="O138">
        <v>0.34</v>
      </c>
      <c r="P138">
        <v>0</v>
      </c>
      <c r="Q138">
        <v>164</v>
      </c>
      <c r="R138">
        <v>53</v>
      </c>
      <c r="S138">
        <v>-161</v>
      </c>
      <c r="T138">
        <v>19</v>
      </c>
      <c r="U138">
        <v>32</v>
      </c>
      <c r="V138">
        <v>21</v>
      </c>
      <c r="W138">
        <v>12</v>
      </c>
      <c r="X138" t="s">
        <v>133</v>
      </c>
      <c r="Y138">
        <v>76</v>
      </c>
      <c r="Z138">
        <v>66</v>
      </c>
      <c r="AA138">
        <v>15</v>
      </c>
      <c r="AB138">
        <v>51</v>
      </c>
    </row>
    <row r="139" spans="1:28" ht="17" x14ac:dyDescent="0.25">
      <c r="A139" s="3">
        <v>38444783</v>
      </c>
      <c r="B139" s="1">
        <v>43650</v>
      </c>
      <c r="C139" s="13">
        <v>0.89775752314814816</v>
      </c>
      <c r="D139" t="s">
        <v>129</v>
      </c>
      <c r="E139" t="s">
        <v>130</v>
      </c>
      <c r="F139">
        <v>2.65</v>
      </c>
      <c r="G139" t="s">
        <v>130</v>
      </c>
      <c r="H139">
        <v>35.728999999999999</v>
      </c>
      <c r="I139">
        <v>-117.566</v>
      </c>
      <c r="J139">
        <v>7</v>
      </c>
      <c r="K139" t="s">
        <v>131</v>
      </c>
      <c r="L139">
        <v>76</v>
      </c>
      <c r="M139">
        <v>0.12</v>
      </c>
      <c r="N139">
        <v>0.12</v>
      </c>
      <c r="O139">
        <v>0.37</v>
      </c>
      <c r="P139">
        <v>0</v>
      </c>
      <c r="Q139">
        <v>314</v>
      </c>
      <c r="R139">
        <v>67</v>
      </c>
      <c r="S139">
        <v>86</v>
      </c>
      <c r="T139">
        <v>36</v>
      </c>
      <c r="U139">
        <v>61</v>
      </c>
      <c r="V139">
        <v>26</v>
      </c>
      <c r="W139">
        <v>20</v>
      </c>
      <c r="X139" t="s">
        <v>134</v>
      </c>
      <c r="Y139">
        <v>41</v>
      </c>
      <c r="Z139">
        <v>69</v>
      </c>
      <c r="AA139">
        <v>20</v>
      </c>
      <c r="AB139">
        <v>50</v>
      </c>
    </row>
    <row r="140" spans="1:28" x14ac:dyDescent="0.2">
      <c r="A140" s="4">
        <v>38444791</v>
      </c>
      <c r="B140" s="1">
        <v>43650</v>
      </c>
      <c r="C140" s="13">
        <v>0.89831423611111116</v>
      </c>
      <c r="D140" t="s">
        <v>129</v>
      </c>
      <c r="E140" t="s">
        <v>130</v>
      </c>
      <c r="F140">
        <v>3.15</v>
      </c>
      <c r="G140" t="s">
        <v>130</v>
      </c>
      <c r="H140">
        <v>35.616999999999997</v>
      </c>
      <c r="I140">
        <v>-117.59</v>
      </c>
      <c r="J140">
        <v>7.5</v>
      </c>
      <c r="K140" t="s">
        <v>131</v>
      </c>
      <c r="L140">
        <v>99</v>
      </c>
      <c r="M140">
        <v>0.13</v>
      </c>
      <c r="N140">
        <v>0.1</v>
      </c>
      <c r="O140">
        <v>0.51</v>
      </c>
      <c r="P140">
        <v>0</v>
      </c>
      <c r="Q140">
        <v>357</v>
      </c>
      <c r="R140">
        <v>88</v>
      </c>
      <c r="S140">
        <v>-162</v>
      </c>
      <c r="T140">
        <v>10</v>
      </c>
      <c r="U140">
        <v>16</v>
      </c>
      <c r="V140">
        <v>40</v>
      </c>
      <c r="W140">
        <v>20</v>
      </c>
      <c r="X140" t="s">
        <v>131</v>
      </c>
      <c r="Y140">
        <v>100</v>
      </c>
      <c r="Z140">
        <v>26</v>
      </c>
      <c r="AA140">
        <v>41</v>
      </c>
      <c r="AB140">
        <v>123</v>
      </c>
    </row>
    <row r="141" spans="1:28" x14ac:dyDescent="0.2">
      <c r="A141" s="4">
        <v>38444823</v>
      </c>
      <c r="B141" s="1">
        <v>43650</v>
      </c>
      <c r="C141" s="13">
        <v>0.90316458333333338</v>
      </c>
      <c r="D141" t="s">
        <v>129</v>
      </c>
      <c r="E141" t="s">
        <v>130</v>
      </c>
      <c r="F141">
        <v>3.44</v>
      </c>
      <c r="G141" t="s">
        <v>130</v>
      </c>
      <c r="H141">
        <v>35.67</v>
      </c>
      <c r="I141">
        <v>-117.518</v>
      </c>
      <c r="J141">
        <v>1.8</v>
      </c>
      <c r="K141" t="s">
        <v>131</v>
      </c>
      <c r="L141">
        <v>110</v>
      </c>
      <c r="M141">
        <v>0.14000000000000001</v>
      </c>
      <c r="N141">
        <v>0.11</v>
      </c>
      <c r="O141">
        <v>0.27</v>
      </c>
      <c r="P141">
        <v>0</v>
      </c>
      <c r="Q141">
        <v>119</v>
      </c>
      <c r="R141">
        <v>79</v>
      </c>
      <c r="S141">
        <v>-173</v>
      </c>
      <c r="T141">
        <v>6</v>
      </c>
      <c r="U141">
        <v>7</v>
      </c>
      <c r="V141">
        <v>47</v>
      </c>
      <c r="W141">
        <v>9</v>
      </c>
      <c r="X141" t="s">
        <v>131</v>
      </c>
      <c r="Y141">
        <v>100</v>
      </c>
      <c r="Z141">
        <v>72</v>
      </c>
      <c r="AA141">
        <v>44</v>
      </c>
      <c r="AB141">
        <v>55</v>
      </c>
    </row>
    <row r="142" spans="1:28" ht="17" x14ac:dyDescent="0.25">
      <c r="A142" s="3">
        <v>38444847</v>
      </c>
      <c r="B142" s="1">
        <v>43650</v>
      </c>
      <c r="C142" s="13">
        <v>0.90416539351851855</v>
      </c>
      <c r="D142" t="s">
        <v>129</v>
      </c>
      <c r="E142" t="s">
        <v>130</v>
      </c>
      <c r="F142">
        <v>2.82</v>
      </c>
      <c r="G142" t="s">
        <v>130</v>
      </c>
      <c r="H142">
        <v>35.718000000000004</v>
      </c>
      <c r="I142">
        <v>-117.533</v>
      </c>
      <c r="J142">
        <v>3.1</v>
      </c>
      <c r="K142" t="s">
        <v>131</v>
      </c>
      <c r="L142">
        <v>73</v>
      </c>
      <c r="M142">
        <v>0.13</v>
      </c>
      <c r="N142">
        <v>0.13</v>
      </c>
      <c r="O142">
        <v>0.54</v>
      </c>
      <c r="P142">
        <v>0</v>
      </c>
      <c r="Q142">
        <v>287</v>
      </c>
      <c r="R142">
        <v>67</v>
      </c>
      <c r="S142">
        <v>-180</v>
      </c>
      <c r="T142">
        <v>27</v>
      </c>
      <c r="U142">
        <v>31</v>
      </c>
      <c r="V142">
        <v>24</v>
      </c>
      <c r="W142">
        <v>18</v>
      </c>
      <c r="X142" t="s">
        <v>133</v>
      </c>
      <c r="Y142">
        <v>71</v>
      </c>
      <c r="Z142">
        <v>66</v>
      </c>
      <c r="AA142">
        <v>14</v>
      </c>
      <c r="AB142">
        <v>58</v>
      </c>
    </row>
    <row r="143" spans="1:28" ht="17" x14ac:dyDescent="0.25">
      <c r="A143" s="3">
        <v>38444871</v>
      </c>
      <c r="B143" s="1">
        <v>43650</v>
      </c>
      <c r="C143" s="13">
        <v>0.90566851851851859</v>
      </c>
      <c r="D143" t="s">
        <v>129</v>
      </c>
      <c r="E143" t="s">
        <v>130</v>
      </c>
      <c r="F143">
        <v>2.4700000000000002</v>
      </c>
      <c r="G143" t="s">
        <v>130</v>
      </c>
      <c r="H143">
        <v>35.691000000000003</v>
      </c>
      <c r="I143">
        <v>-117.517</v>
      </c>
      <c r="J143">
        <v>7</v>
      </c>
      <c r="K143" t="s">
        <v>131</v>
      </c>
      <c r="L143">
        <v>79</v>
      </c>
      <c r="M143">
        <v>0.12</v>
      </c>
      <c r="N143">
        <v>0.12</v>
      </c>
      <c r="O143">
        <v>0.39</v>
      </c>
      <c r="P143">
        <v>0</v>
      </c>
      <c r="Q143">
        <v>131</v>
      </c>
      <c r="R143">
        <v>72</v>
      </c>
      <c r="S143">
        <v>151</v>
      </c>
      <c r="T143">
        <v>31</v>
      </c>
      <c r="U143">
        <v>31</v>
      </c>
      <c r="V143">
        <v>21</v>
      </c>
      <c r="W143">
        <v>24</v>
      </c>
      <c r="X143" t="s">
        <v>133</v>
      </c>
      <c r="Y143">
        <v>63</v>
      </c>
      <c r="Z143">
        <v>24</v>
      </c>
      <c r="AA143">
        <v>14</v>
      </c>
      <c r="AB143">
        <v>145</v>
      </c>
    </row>
    <row r="144" spans="1:28" x14ac:dyDescent="0.2">
      <c r="A144" s="4">
        <v>38444903</v>
      </c>
      <c r="B144" s="1">
        <v>43650</v>
      </c>
      <c r="C144" s="13">
        <v>0.90768946759259261</v>
      </c>
      <c r="D144" t="s">
        <v>129</v>
      </c>
      <c r="E144" t="s">
        <v>130</v>
      </c>
      <c r="F144">
        <v>3.25</v>
      </c>
      <c r="G144" t="s">
        <v>130</v>
      </c>
      <c r="H144">
        <v>35.634</v>
      </c>
      <c r="I144">
        <v>-117.60599999999999</v>
      </c>
      <c r="J144">
        <v>9.6999999999999993</v>
      </c>
      <c r="K144" t="s">
        <v>131</v>
      </c>
      <c r="L144">
        <v>105</v>
      </c>
      <c r="M144">
        <v>0.14000000000000001</v>
      </c>
      <c r="N144">
        <v>0.11</v>
      </c>
      <c r="O144">
        <v>0.31</v>
      </c>
      <c r="P144">
        <v>0</v>
      </c>
      <c r="Q144">
        <v>316</v>
      </c>
      <c r="R144">
        <v>84</v>
      </c>
      <c r="S144">
        <v>-169</v>
      </c>
      <c r="T144">
        <v>15</v>
      </c>
      <c r="U144">
        <v>15</v>
      </c>
      <c r="V144">
        <v>36</v>
      </c>
      <c r="W144">
        <v>16</v>
      </c>
      <c r="X144" t="s">
        <v>131</v>
      </c>
      <c r="Y144">
        <v>99</v>
      </c>
      <c r="Z144">
        <v>29</v>
      </c>
      <c r="AA144">
        <v>42</v>
      </c>
      <c r="AB144">
        <v>138</v>
      </c>
    </row>
    <row r="145" spans="1:28" x14ac:dyDescent="0.2">
      <c r="A145" s="4">
        <v>38445015</v>
      </c>
      <c r="B145" s="1">
        <v>43650</v>
      </c>
      <c r="C145" s="13">
        <v>0.9184613425925926</v>
      </c>
      <c r="D145" t="s">
        <v>129</v>
      </c>
      <c r="E145" t="s">
        <v>130</v>
      </c>
      <c r="F145">
        <v>3.44</v>
      </c>
      <c r="G145" t="s">
        <v>130</v>
      </c>
      <c r="H145">
        <v>35.677</v>
      </c>
      <c r="I145">
        <v>-117.51300000000001</v>
      </c>
      <c r="J145">
        <v>2.9</v>
      </c>
      <c r="K145" t="s">
        <v>131</v>
      </c>
      <c r="L145">
        <v>116</v>
      </c>
      <c r="M145">
        <v>0.14000000000000001</v>
      </c>
      <c r="N145">
        <v>0.11</v>
      </c>
      <c r="O145">
        <v>0.3</v>
      </c>
      <c r="P145">
        <v>0</v>
      </c>
      <c r="Q145">
        <v>329</v>
      </c>
      <c r="R145">
        <v>79</v>
      </c>
      <c r="S145">
        <v>178</v>
      </c>
      <c r="T145">
        <v>15</v>
      </c>
      <c r="U145">
        <v>14</v>
      </c>
      <c r="V145">
        <v>49</v>
      </c>
      <c r="W145">
        <v>17</v>
      </c>
      <c r="X145" t="s">
        <v>131</v>
      </c>
      <c r="Y145">
        <v>100</v>
      </c>
      <c r="Z145">
        <v>70</v>
      </c>
      <c r="AA145">
        <v>48</v>
      </c>
      <c r="AB145">
        <v>57</v>
      </c>
    </row>
    <row r="146" spans="1:28" x14ac:dyDescent="0.2">
      <c r="A146" s="4">
        <v>38445039</v>
      </c>
      <c r="B146" s="1">
        <v>43650</v>
      </c>
      <c r="C146" s="13">
        <v>0.92017604166666667</v>
      </c>
      <c r="D146" t="s">
        <v>129</v>
      </c>
      <c r="E146" t="s">
        <v>130</v>
      </c>
      <c r="F146">
        <v>2.78</v>
      </c>
      <c r="G146" t="s">
        <v>130</v>
      </c>
      <c r="H146">
        <v>35.656999999999996</v>
      </c>
      <c r="I146">
        <v>-117.532</v>
      </c>
      <c r="J146">
        <v>8.5</v>
      </c>
      <c r="K146" t="s">
        <v>131</v>
      </c>
      <c r="L146">
        <v>60</v>
      </c>
      <c r="M146">
        <v>0.12</v>
      </c>
      <c r="N146">
        <v>0.15</v>
      </c>
      <c r="O146">
        <v>0.48</v>
      </c>
      <c r="P146">
        <v>0</v>
      </c>
      <c r="Q146">
        <v>326</v>
      </c>
      <c r="R146">
        <v>79</v>
      </c>
      <c r="S146">
        <v>176</v>
      </c>
      <c r="T146">
        <v>15</v>
      </c>
      <c r="U146">
        <v>16</v>
      </c>
      <c r="V146">
        <v>29</v>
      </c>
      <c r="W146">
        <v>2</v>
      </c>
      <c r="X146" t="s">
        <v>131</v>
      </c>
      <c r="Y146">
        <v>100</v>
      </c>
      <c r="Z146">
        <v>27</v>
      </c>
      <c r="AA146">
        <v>26</v>
      </c>
      <c r="AB146">
        <v>132</v>
      </c>
    </row>
    <row r="147" spans="1:28" ht="17" x14ac:dyDescent="0.25">
      <c r="A147" s="3">
        <v>37225444</v>
      </c>
      <c r="B147" s="1">
        <v>43650</v>
      </c>
      <c r="C147" s="13">
        <v>0.92039664351851858</v>
      </c>
      <c r="D147" t="s">
        <v>129</v>
      </c>
      <c r="E147" t="s">
        <v>130</v>
      </c>
      <c r="F147">
        <v>3.56</v>
      </c>
      <c r="G147" t="s">
        <v>130</v>
      </c>
      <c r="H147">
        <v>35.712000000000003</v>
      </c>
      <c r="I147">
        <v>-117.477</v>
      </c>
      <c r="J147">
        <v>1.3</v>
      </c>
      <c r="K147" t="s">
        <v>131</v>
      </c>
      <c r="L147">
        <v>72</v>
      </c>
      <c r="M147">
        <v>0.13</v>
      </c>
      <c r="N147">
        <v>0.14000000000000001</v>
      </c>
      <c r="O147">
        <v>0.3</v>
      </c>
      <c r="P147">
        <v>0</v>
      </c>
      <c r="Q147">
        <v>124</v>
      </c>
      <c r="R147">
        <v>77</v>
      </c>
      <c r="S147">
        <v>-164</v>
      </c>
      <c r="T147">
        <v>41</v>
      </c>
      <c r="U147">
        <v>37</v>
      </c>
      <c r="V147">
        <v>26</v>
      </c>
      <c r="W147">
        <v>5</v>
      </c>
      <c r="X147" t="s">
        <v>134</v>
      </c>
      <c r="Y147">
        <v>39</v>
      </c>
      <c r="Z147">
        <v>70</v>
      </c>
      <c r="AA147">
        <v>0</v>
      </c>
      <c r="AB147">
        <v>0</v>
      </c>
    </row>
    <row r="148" spans="1:28" ht="17" x14ac:dyDescent="0.25">
      <c r="A148" s="3">
        <v>38445079</v>
      </c>
      <c r="B148" s="1">
        <v>43650</v>
      </c>
      <c r="C148" s="13">
        <v>0.92361192129629632</v>
      </c>
      <c r="D148" t="s">
        <v>129</v>
      </c>
      <c r="E148" t="s">
        <v>130</v>
      </c>
      <c r="F148">
        <v>2.2599999999999998</v>
      </c>
      <c r="G148" t="s">
        <v>130</v>
      </c>
      <c r="H148">
        <v>35.639000000000003</v>
      </c>
      <c r="I148">
        <v>-117.554</v>
      </c>
      <c r="J148">
        <v>2</v>
      </c>
      <c r="K148" t="s">
        <v>131</v>
      </c>
      <c r="L148">
        <v>43</v>
      </c>
      <c r="M148">
        <v>0.13</v>
      </c>
      <c r="N148">
        <v>0.17</v>
      </c>
      <c r="O148">
        <v>0.42</v>
      </c>
      <c r="P148">
        <v>0</v>
      </c>
      <c r="Q148">
        <v>156</v>
      </c>
      <c r="R148">
        <v>82</v>
      </c>
      <c r="S148">
        <v>-162</v>
      </c>
      <c r="T148">
        <v>24</v>
      </c>
      <c r="U148">
        <v>21</v>
      </c>
      <c r="V148">
        <v>17</v>
      </c>
      <c r="W148">
        <v>24</v>
      </c>
      <c r="X148" t="s">
        <v>131</v>
      </c>
      <c r="Y148">
        <v>93</v>
      </c>
      <c r="Z148">
        <v>60</v>
      </c>
      <c r="AA148">
        <v>15</v>
      </c>
      <c r="AB148">
        <v>72</v>
      </c>
    </row>
    <row r="149" spans="1:28" ht="17" x14ac:dyDescent="0.25">
      <c r="A149" s="3">
        <v>38445087</v>
      </c>
      <c r="B149" s="1">
        <v>43650</v>
      </c>
      <c r="C149" s="13">
        <v>0.92509826388888883</v>
      </c>
      <c r="D149" t="s">
        <v>129</v>
      </c>
      <c r="E149" t="s">
        <v>130</v>
      </c>
      <c r="F149">
        <v>4.43</v>
      </c>
      <c r="G149" t="s">
        <v>47</v>
      </c>
      <c r="H149">
        <v>35.746000000000002</v>
      </c>
      <c r="I149">
        <v>-117.56399999999999</v>
      </c>
      <c r="J149">
        <v>5.8</v>
      </c>
      <c r="K149" t="s">
        <v>131</v>
      </c>
      <c r="L149">
        <v>141</v>
      </c>
      <c r="M149">
        <v>0.15</v>
      </c>
      <c r="N149">
        <v>0.1</v>
      </c>
      <c r="O149">
        <v>0.42</v>
      </c>
      <c r="P149">
        <v>0</v>
      </c>
      <c r="Q149">
        <v>324</v>
      </c>
      <c r="R149">
        <v>89</v>
      </c>
      <c r="S149">
        <v>-175</v>
      </c>
      <c r="T149">
        <v>10</v>
      </c>
      <c r="U149">
        <v>12</v>
      </c>
      <c r="V149">
        <v>144</v>
      </c>
      <c r="W149">
        <v>9</v>
      </c>
      <c r="X149" t="s">
        <v>131</v>
      </c>
      <c r="Y149">
        <v>100</v>
      </c>
      <c r="Z149">
        <v>83</v>
      </c>
      <c r="AA149">
        <v>93</v>
      </c>
      <c r="AB149">
        <v>60</v>
      </c>
    </row>
    <row r="150" spans="1:28" ht="17" x14ac:dyDescent="0.25">
      <c r="A150" s="3">
        <v>38445103</v>
      </c>
      <c r="B150" s="1">
        <v>43650</v>
      </c>
      <c r="C150" s="13">
        <v>0.92868287037037034</v>
      </c>
      <c r="D150" t="s">
        <v>129</v>
      </c>
      <c r="E150" t="s">
        <v>130</v>
      </c>
      <c r="F150">
        <v>2.29</v>
      </c>
      <c r="G150" t="s">
        <v>130</v>
      </c>
      <c r="H150">
        <v>35.700000000000003</v>
      </c>
      <c r="I150">
        <v>-117.521</v>
      </c>
      <c r="J150">
        <v>4.8</v>
      </c>
      <c r="K150" t="s">
        <v>131</v>
      </c>
      <c r="L150">
        <v>68</v>
      </c>
      <c r="M150">
        <v>0.17</v>
      </c>
      <c r="N150">
        <v>0.18</v>
      </c>
      <c r="O150">
        <v>0.62</v>
      </c>
      <c r="P150">
        <v>0</v>
      </c>
      <c r="Q150">
        <v>310</v>
      </c>
      <c r="R150">
        <v>68</v>
      </c>
      <c r="S150">
        <v>178</v>
      </c>
      <c r="T150">
        <v>30</v>
      </c>
      <c r="U150">
        <v>31</v>
      </c>
      <c r="V150">
        <v>19</v>
      </c>
      <c r="W150">
        <v>11</v>
      </c>
      <c r="X150" t="s">
        <v>133</v>
      </c>
      <c r="Y150">
        <v>74</v>
      </c>
      <c r="Z150">
        <v>65</v>
      </c>
      <c r="AA150">
        <v>13</v>
      </c>
      <c r="AB150">
        <v>71</v>
      </c>
    </row>
    <row r="151" spans="1:28" ht="17" x14ac:dyDescent="0.25">
      <c r="A151" s="3">
        <v>38445111</v>
      </c>
      <c r="B151" s="1">
        <v>43650</v>
      </c>
      <c r="C151" s="13">
        <v>0.92937511574074072</v>
      </c>
      <c r="D151" t="s">
        <v>129</v>
      </c>
      <c r="E151" t="s">
        <v>130</v>
      </c>
      <c r="F151">
        <v>2.1</v>
      </c>
      <c r="G151" t="s">
        <v>130</v>
      </c>
      <c r="H151">
        <v>35.609000000000002</v>
      </c>
      <c r="I151">
        <v>-117.59399999999999</v>
      </c>
      <c r="J151">
        <v>5</v>
      </c>
      <c r="K151" t="s">
        <v>131</v>
      </c>
      <c r="L151">
        <v>67</v>
      </c>
      <c r="M151">
        <v>0.11</v>
      </c>
      <c r="N151">
        <v>0.11</v>
      </c>
      <c r="O151">
        <v>0.37</v>
      </c>
      <c r="P151">
        <v>0</v>
      </c>
      <c r="Q151">
        <v>306</v>
      </c>
      <c r="R151">
        <v>79</v>
      </c>
      <c r="S151">
        <v>-176</v>
      </c>
      <c r="T151">
        <v>21</v>
      </c>
      <c r="U151">
        <v>40</v>
      </c>
      <c r="V151">
        <v>18</v>
      </c>
      <c r="W151">
        <v>13</v>
      </c>
      <c r="X151" t="s">
        <v>132</v>
      </c>
      <c r="Y151">
        <v>53</v>
      </c>
      <c r="Z151">
        <v>44</v>
      </c>
      <c r="AA151">
        <v>15</v>
      </c>
      <c r="AB151">
        <v>89</v>
      </c>
    </row>
    <row r="152" spans="1:28" ht="17" x14ac:dyDescent="0.25">
      <c r="A152" s="3">
        <v>38445119</v>
      </c>
      <c r="B152" s="1">
        <v>43650</v>
      </c>
      <c r="C152" s="13">
        <v>0.93050312499999999</v>
      </c>
      <c r="D152" t="s">
        <v>129</v>
      </c>
      <c r="E152" t="s">
        <v>130</v>
      </c>
      <c r="F152">
        <v>2.27</v>
      </c>
      <c r="G152" t="s">
        <v>130</v>
      </c>
      <c r="H152">
        <v>35.701999999999998</v>
      </c>
      <c r="I152">
        <v>-117.51</v>
      </c>
      <c r="J152">
        <v>11.1</v>
      </c>
      <c r="K152" t="s">
        <v>131</v>
      </c>
      <c r="L152">
        <v>67</v>
      </c>
      <c r="M152">
        <v>0.13</v>
      </c>
      <c r="N152">
        <v>0.14000000000000001</v>
      </c>
      <c r="O152">
        <v>0.33</v>
      </c>
      <c r="P152">
        <v>0</v>
      </c>
      <c r="Q152">
        <v>331</v>
      </c>
      <c r="R152">
        <v>78</v>
      </c>
      <c r="S152">
        <v>179</v>
      </c>
      <c r="T152">
        <v>24</v>
      </c>
      <c r="U152">
        <v>24</v>
      </c>
      <c r="V152">
        <v>19</v>
      </c>
      <c r="W152">
        <v>16</v>
      </c>
      <c r="X152" t="s">
        <v>131</v>
      </c>
      <c r="Y152">
        <v>85</v>
      </c>
      <c r="Z152">
        <v>20</v>
      </c>
      <c r="AA152">
        <v>18</v>
      </c>
      <c r="AB152">
        <v>146</v>
      </c>
    </row>
    <row r="153" spans="1:28" ht="17" x14ac:dyDescent="0.25">
      <c r="A153" s="3">
        <v>38445175</v>
      </c>
      <c r="B153" s="1">
        <v>43650</v>
      </c>
      <c r="C153" s="13">
        <v>0.93646701388888898</v>
      </c>
      <c r="D153" t="s">
        <v>129</v>
      </c>
      <c r="E153" t="s">
        <v>130</v>
      </c>
      <c r="F153">
        <v>2.0299999999999998</v>
      </c>
      <c r="G153" t="s">
        <v>130</v>
      </c>
      <c r="H153">
        <v>35.691000000000003</v>
      </c>
      <c r="I153">
        <v>-117.49</v>
      </c>
      <c r="J153">
        <v>7.2</v>
      </c>
      <c r="K153" t="s">
        <v>131</v>
      </c>
      <c r="L153">
        <v>60</v>
      </c>
      <c r="M153">
        <v>0.13</v>
      </c>
      <c r="N153">
        <v>0.16</v>
      </c>
      <c r="O153">
        <v>0.5</v>
      </c>
      <c r="P153">
        <v>0</v>
      </c>
      <c r="Q153">
        <v>108</v>
      </c>
      <c r="R153">
        <v>78</v>
      </c>
      <c r="S153">
        <v>155</v>
      </c>
      <c r="T153">
        <v>25</v>
      </c>
      <c r="U153">
        <v>27</v>
      </c>
      <c r="V153">
        <v>20</v>
      </c>
      <c r="W153">
        <v>16</v>
      </c>
      <c r="X153" t="s">
        <v>133</v>
      </c>
      <c r="Y153">
        <v>86</v>
      </c>
      <c r="Z153">
        <v>56</v>
      </c>
      <c r="AA153">
        <v>15</v>
      </c>
      <c r="AB153">
        <v>75</v>
      </c>
    </row>
    <row r="154" spans="1:28" ht="17" x14ac:dyDescent="0.25">
      <c r="A154" s="3">
        <v>38445183</v>
      </c>
      <c r="B154" s="1">
        <v>43650</v>
      </c>
      <c r="C154" s="13">
        <v>0.93688159722222231</v>
      </c>
      <c r="D154" t="s">
        <v>129</v>
      </c>
      <c r="E154" t="s">
        <v>130</v>
      </c>
      <c r="F154">
        <v>2.6</v>
      </c>
      <c r="G154" t="s">
        <v>130</v>
      </c>
      <c r="H154">
        <v>35.704000000000001</v>
      </c>
      <c r="I154">
        <v>-117.497</v>
      </c>
      <c r="J154">
        <v>9.1</v>
      </c>
      <c r="K154" t="s">
        <v>131</v>
      </c>
      <c r="L154">
        <v>67</v>
      </c>
      <c r="M154">
        <v>0.13</v>
      </c>
      <c r="N154">
        <v>0.15</v>
      </c>
      <c r="O154">
        <v>0.47</v>
      </c>
      <c r="P154">
        <v>0</v>
      </c>
      <c r="Q154">
        <v>348</v>
      </c>
      <c r="R154">
        <v>82</v>
      </c>
      <c r="S154">
        <v>-176</v>
      </c>
      <c r="T154">
        <v>17</v>
      </c>
      <c r="U154">
        <v>16</v>
      </c>
      <c r="V154">
        <v>25</v>
      </c>
      <c r="W154">
        <v>16</v>
      </c>
      <c r="X154" t="s">
        <v>131</v>
      </c>
      <c r="Y154">
        <v>100</v>
      </c>
      <c r="Z154">
        <v>29</v>
      </c>
      <c r="AA154">
        <v>16</v>
      </c>
      <c r="AB154">
        <v>130</v>
      </c>
    </row>
    <row r="155" spans="1:28" ht="17" x14ac:dyDescent="0.25">
      <c r="A155" s="3">
        <v>38445199</v>
      </c>
      <c r="B155" s="1">
        <v>43650</v>
      </c>
      <c r="C155" s="13">
        <v>0.93759027777777781</v>
      </c>
      <c r="D155" t="s">
        <v>129</v>
      </c>
      <c r="E155" t="s">
        <v>130</v>
      </c>
      <c r="F155">
        <v>2.5099999999999998</v>
      </c>
      <c r="G155" t="s">
        <v>130</v>
      </c>
      <c r="H155">
        <v>35.703000000000003</v>
      </c>
      <c r="I155">
        <v>-117.492</v>
      </c>
      <c r="J155">
        <v>1.5</v>
      </c>
      <c r="K155" t="s">
        <v>131</v>
      </c>
      <c r="L155">
        <v>68</v>
      </c>
      <c r="M155">
        <v>0.12</v>
      </c>
      <c r="N155">
        <v>0.13</v>
      </c>
      <c r="O155">
        <v>0.34</v>
      </c>
      <c r="P155">
        <v>0</v>
      </c>
      <c r="Q155">
        <v>296</v>
      </c>
      <c r="R155">
        <v>78</v>
      </c>
      <c r="S155">
        <v>173</v>
      </c>
      <c r="T155">
        <v>23</v>
      </c>
      <c r="U155">
        <v>22</v>
      </c>
      <c r="V155">
        <v>24</v>
      </c>
      <c r="W155">
        <v>20</v>
      </c>
      <c r="X155" t="s">
        <v>131</v>
      </c>
      <c r="Y155">
        <v>86</v>
      </c>
      <c r="Z155">
        <v>70</v>
      </c>
      <c r="AA155">
        <v>18</v>
      </c>
      <c r="AB155">
        <v>60</v>
      </c>
    </row>
    <row r="156" spans="1:28" ht="17" x14ac:dyDescent="0.25">
      <c r="A156" s="3">
        <v>38445247</v>
      </c>
      <c r="B156" s="1">
        <v>43650</v>
      </c>
      <c r="C156" s="13">
        <v>0.94060219907407416</v>
      </c>
      <c r="D156" t="s">
        <v>129</v>
      </c>
      <c r="E156" t="s">
        <v>130</v>
      </c>
      <c r="F156">
        <v>2.17</v>
      </c>
      <c r="G156" t="s">
        <v>130</v>
      </c>
      <c r="H156">
        <v>35.701000000000001</v>
      </c>
      <c r="I156">
        <v>-117.485</v>
      </c>
      <c r="J156">
        <v>1.3</v>
      </c>
      <c r="K156" t="s">
        <v>131</v>
      </c>
      <c r="L156">
        <v>71</v>
      </c>
      <c r="M156">
        <v>0.19</v>
      </c>
      <c r="N156">
        <v>0.2</v>
      </c>
      <c r="O156">
        <v>0.42</v>
      </c>
      <c r="P156">
        <v>0</v>
      </c>
      <c r="Q156">
        <v>334</v>
      </c>
      <c r="R156">
        <v>56</v>
      </c>
      <c r="S156">
        <v>82</v>
      </c>
      <c r="T156">
        <v>50</v>
      </c>
      <c r="U156">
        <v>39</v>
      </c>
      <c r="V156">
        <v>22</v>
      </c>
      <c r="W156">
        <v>19</v>
      </c>
      <c r="X156" t="s">
        <v>132</v>
      </c>
      <c r="Y156">
        <v>56</v>
      </c>
      <c r="Z156">
        <v>73</v>
      </c>
      <c r="AA156">
        <v>16</v>
      </c>
      <c r="AB156">
        <v>41</v>
      </c>
    </row>
    <row r="157" spans="1:28" ht="17" x14ac:dyDescent="0.25">
      <c r="A157" s="3">
        <v>38445255</v>
      </c>
      <c r="B157" s="1">
        <v>43650</v>
      </c>
      <c r="C157" s="13">
        <v>0.94142627314814809</v>
      </c>
      <c r="D157" t="s">
        <v>129</v>
      </c>
      <c r="E157" t="s">
        <v>130</v>
      </c>
      <c r="F157">
        <v>2.41</v>
      </c>
      <c r="G157" t="s">
        <v>130</v>
      </c>
      <c r="H157">
        <v>35.631999999999998</v>
      </c>
      <c r="I157">
        <v>-117.608</v>
      </c>
      <c r="J157">
        <v>10.6</v>
      </c>
      <c r="K157" t="s">
        <v>131</v>
      </c>
      <c r="L157">
        <v>71</v>
      </c>
      <c r="M157">
        <v>0.14000000000000001</v>
      </c>
      <c r="N157">
        <v>0.14000000000000001</v>
      </c>
      <c r="O157">
        <v>0.35</v>
      </c>
      <c r="P157">
        <v>0</v>
      </c>
      <c r="Q157">
        <v>135</v>
      </c>
      <c r="R157">
        <v>72</v>
      </c>
      <c r="S157">
        <v>-121</v>
      </c>
      <c r="T157">
        <v>33</v>
      </c>
      <c r="U157">
        <v>41</v>
      </c>
      <c r="V157">
        <v>24</v>
      </c>
      <c r="W157">
        <v>42</v>
      </c>
      <c r="X157" t="s">
        <v>134</v>
      </c>
      <c r="Y157">
        <v>45</v>
      </c>
      <c r="Z157">
        <v>23</v>
      </c>
      <c r="AA157">
        <v>18</v>
      </c>
      <c r="AB157">
        <v>135</v>
      </c>
    </row>
    <row r="158" spans="1:28" ht="17" x14ac:dyDescent="0.25">
      <c r="A158" s="3">
        <v>38445263</v>
      </c>
      <c r="B158" s="1">
        <v>43650</v>
      </c>
      <c r="C158" s="13">
        <v>0.94193715277777779</v>
      </c>
      <c r="D158" t="s">
        <v>129</v>
      </c>
      <c r="E158" t="s">
        <v>130</v>
      </c>
      <c r="F158">
        <v>2.04</v>
      </c>
      <c r="G158" t="s">
        <v>130</v>
      </c>
      <c r="H158">
        <v>35.71</v>
      </c>
      <c r="I158">
        <v>-117.51</v>
      </c>
      <c r="J158">
        <v>8.3000000000000007</v>
      </c>
      <c r="K158" t="s">
        <v>131</v>
      </c>
      <c r="L158">
        <v>65</v>
      </c>
      <c r="M158">
        <v>0.14000000000000001</v>
      </c>
      <c r="N158">
        <v>0.15</v>
      </c>
      <c r="O158">
        <v>0.61</v>
      </c>
      <c r="P158">
        <v>0</v>
      </c>
      <c r="Q158">
        <v>0</v>
      </c>
      <c r="R158">
        <v>82</v>
      </c>
      <c r="S158">
        <v>-178</v>
      </c>
      <c r="T158">
        <v>24</v>
      </c>
      <c r="U158">
        <v>25</v>
      </c>
      <c r="V158">
        <v>17</v>
      </c>
      <c r="W158">
        <v>8</v>
      </c>
      <c r="X158" t="s">
        <v>131</v>
      </c>
      <c r="Y158">
        <v>88</v>
      </c>
      <c r="Z158">
        <v>34</v>
      </c>
      <c r="AA158">
        <v>8</v>
      </c>
      <c r="AB158">
        <v>121</v>
      </c>
    </row>
    <row r="159" spans="1:28" x14ac:dyDescent="0.2">
      <c r="A159" s="4">
        <v>38445295</v>
      </c>
      <c r="B159" s="1">
        <v>43650</v>
      </c>
      <c r="C159" s="13">
        <v>0.94608541666666668</v>
      </c>
      <c r="D159" t="s">
        <v>129</v>
      </c>
      <c r="E159" t="s">
        <v>130</v>
      </c>
      <c r="F159">
        <v>3.23</v>
      </c>
      <c r="G159" t="s">
        <v>130</v>
      </c>
      <c r="H159">
        <v>35.722000000000001</v>
      </c>
      <c r="I159">
        <v>-117.524</v>
      </c>
      <c r="J159">
        <v>4.4000000000000004</v>
      </c>
      <c r="K159" t="s">
        <v>131</v>
      </c>
      <c r="L159">
        <v>111</v>
      </c>
      <c r="M159">
        <v>0.14000000000000001</v>
      </c>
      <c r="N159">
        <v>0.1</v>
      </c>
      <c r="O159">
        <v>0.38</v>
      </c>
      <c r="P159">
        <v>0</v>
      </c>
      <c r="Q159">
        <v>294</v>
      </c>
      <c r="R159">
        <v>73</v>
      </c>
      <c r="S159">
        <v>-179</v>
      </c>
      <c r="T159">
        <v>14</v>
      </c>
      <c r="U159">
        <v>15</v>
      </c>
      <c r="V159">
        <v>44</v>
      </c>
      <c r="W159">
        <v>0</v>
      </c>
      <c r="X159" t="s">
        <v>131</v>
      </c>
      <c r="Y159">
        <v>100</v>
      </c>
      <c r="Z159">
        <v>58</v>
      </c>
      <c r="AA159">
        <v>47</v>
      </c>
      <c r="AB159">
        <v>70</v>
      </c>
    </row>
    <row r="160" spans="1:28" ht="17" x14ac:dyDescent="0.25">
      <c r="A160" s="3">
        <v>38445303</v>
      </c>
      <c r="B160" s="1">
        <v>43650</v>
      </c>
      <c r="C160" s="13">
        <v>0.94733356481481479</v>
      </c>
      <c r="D160" t="s">
        <v>129</v>
      </c>
      <c r="E160" t="s">
        <v>130</v>
      </c>
      <c r="F160">
        <v>2.19</v>
      </c>
      <c r="G160" t="s">
        <v>130</v>
      </c>
      <c r="H160">
        <v>35.603000000000002</v>
      </c>
      <c r="I160">
        <v>-117.595</v>
      </c>
      <c r="J160">
        <v>6.9</v>
      </c>
      <c r="K160" t="s">
        <v>131</v>
      </c>
      <c r="L160">
        <v>66</v>
      </c>
      <c r="M160">
        <v>0.16</v>
      </c>
      <c r="N160">
        <v>0.16</v>
      </c>
      <c r="O160">
        <v>0.53</v>
      </c>
      <c r="P160">
        <v>0</v>
      </c>
      <c r="Q160">
        <v>317</v>
      </c>
      <c r="R160">
        <v>88</v>
      </c>
      <c r="S160">
        <v>165</v>
      </c>
      <c r="T160">
        <v>21</v>
      </c>
      <c r="U160">
        <v>22</v>
      </c>
      <c r="V160">
        <v>16</v>
      </c>
      <c r="W160">
        <v>23</v>
      </c>
      <c r="X160" t="s">
        <v>131</v>
      </c>
      <c r="Y160">
        <v>97</v>
      </c>
      <c r="Z160">
        <v>33</v>
      </c>
      <c r="AA160">
        <v>13</v>
      </c>
      <c r="AB160">
        <v>111</v>
      </c>
    </row>
    <row r="161" spans="1:28" ht="17" x14ac:dyDescent="0.25">
      <c r="A161" s="3">
        <v>38445367</v>
      </c>
      <c r="B161" s="1">
        <v>43650</v>
      </c>
      <c r="C161" s="13">
        <v>0.95621851851851858</v>
      </c>
      <c r="D161" t="s">
        <v>129</v>
      </c>
      <c r="E161" t="s">
        <v>130</v>
      </c>
      <c r="F161">
        <v>2.11</v>
      </c>
      <c r="G161" t="s">
        <v>130</v>
      </c>
      <c r="H161">
        <v>35.637999999999998</v>
      </c>
      <c r="I161">
        <v>-117.565</v>
      </c>
      <c r="J161">
        <v>8.8000000000000007</v>
      </c>
      <c r="K161" t="s">
        <v>131</v>
      </c>
      <c r="L161">
        <v>65</v>
      </c>
      <c r="M161">
        <v>0.15</v>
      </c>
      <c r="N161">
        <v>0.16</v>
      </c>
      <c r="O161">
        <v>0.51</v>
      </c>
      <c r="P161">
        <v>0</v>
      </c>
      <c r="Q161">
        <v>131</v>
      </c>
      <c r="R161">
        <v>40</v>
      </c>
      <c r="S161">
        <v>166</v>
      </c>
      <c r="T161">
        <v>23</v>
      </c>
      <c r="U161">
        <v>20</v>
      </c>
      <c r="V161">
        <v>20</v>
      </c>
      <c r="W161">
        <v>29</v>
      </c>
      <c r="X161" t="s">
        <v>131</v>
      </c>
      <c r="Y161">
        <v>91</v>
      </c>
      <c r="Z161">
        <v>48</v>
      </c>
      <c r="AA161">
        <v>14</v>
      </c>
      <c r="AB161">
        <v>70</v>
      </c>
    </row>
    <row r="162" spans="1:28" ht="17" x14ac:dyDescent="0.25">
      <c r="A162" s="3">
        <v>38445407</v>
      </c>
      <c r="B162" s="1">
        <v>43650</v>
      </c>
      <c r="C162" s="13">
        <v>0.95941238425925934</v>
      </c>
      <c r="D162" t="s">
        <v>129</v>
      </c>
      <c r="E162" t="s">
        <v>130</v>
      </c>
      <c r="F162">
        <v>2.21</v>
      </c>
      <c r="G162" t="s">
        <v>130</v>
      </c>
      <c r="H162">
        <v>35.688000000000002</v>
      </c>
      <c r="I162">
        <v>-117.48699999999999</v>
      </c>
      <c r="J162">
        <v>1.4</v>
      </c>
      <c r="K162" t="s">
        <v>131</v>
      </c>
      <c r="L162">
        <v>70</v>
      </c>
      <c r="M162">
        <v>0.19</v>
      </c>
      <c r="N162">
        <v>0.19</v>
      </c>
      <c r="O162">
        <v>0.41</v>
      </c>
      <c r="P162">
        <v>0</v>
      </c>
      <c r="Q162">
        <v>137</v>
      </c>
      <c r="R162">
        <v>85</v>
      </c>
      <c r="S162">
        <v>-130</v>
      </c>
      <c r="T162">
        <v>40</v>
      </c>
      <c r="U162">
        <v>35</v>
      </c>
      <c r="V162">
        <v>16</v>
      </c>
      <c r="W162">
        <v>22</v>
      </c>
      <c r="X162" t="s">
        <v>132</v>
      </c>
      <c r="Y162">
        <v>52</v>
      </c>
      <c r="Z162">
        <v>64</v>
      </c>
      <c r="AA162">
        <v>10</v>
      </c>
      <c r="AB162">
        <v>66</v>
      </c>
    </row>
    <row r="163" spans="1:28" ht="17" x14ac:dyDescent="0.25">
      <c r="A163" s="3">
        <v>38445423</v>
      </c>
      <c r="B163" s="1">
        <v>43650</v>
      </c>
      <c r="C163" s="13">
        <v>0.96075393518518515</v>
      </c>
      <c r="D163" t="s">
        <v>129</v>
      </c>
      <c r="E163" t="s">
        <v>130</v>
      </c>
      <c r="F163">
        <v>2.17</v>
      </c>
      <c r="G163" t="s">
        <v>130</v>
      </c>
      <c r="H163">
        <v>35.625999999999998</v>
      </c>
      <c r="I163">
        <v>-117.572</v>
      </c>
      <c r="J163">
        <v>2.5</v>
      </c>
      <c r="K163" t="s">
        <v>131</v>
      </c>
      <c r="L163">
        <v>63</v>
      </c>
      <c r="M163">
        <v>0.13</v>
      </c>
      <c r="N163">
        <v>0.13</v>
      </c>
      <c r="O163">
        <v>0.39</v>
      </c>
      <c r="P163">
        <v>0</v>
      </c>
      <c r="Q163">
        <v>160</v>
      </c>
      <c r="R163">
        <v>90</v>
      </c>
      <c r="S163">
        <v>-160</v>
      </c>
      <c r="T163">
        <v>13</v>
      </c>
      <c r="U163">
        <v>18</v>
      </c>
      <c r="V163">
        <v>19</v>
      </c>
      <c r="W163">
        <v>20</v>
      </c>
      <c r="X163" t="s">
        <v>131</v>
      </c>
      <c r="Y163">
        <v>95</v>
      </c>
      <c r="Z163">
        <v>66</v>
      </c>
      <c r="AA163">
        <v>16</v>
      </c>
      <c r="AB163">
        <v>64</v>
      </c>
    </row>
    <row r="164" spans="1:28" ht="17" x14ac:dyDescent="0.25">
      <c r="A164" s="3">
        <v>38445463</v>
      </c>
      <c r="B164" s="1">
        <v>43650</v>
      </c>
      <c r="C164" s="13">
        <v>0.9633184027777778</v>
      </c>
      <c r="D164" t="s">
        <v>129</v>
      </c>
      <c r="E164" t="s">
        <v>130</v>
      </c>
      <c r="F164">
        <v>2.57</v>
      </c>
      <c r="G164" t="s">
        <v>130</v>
      </c>
      <c r="H164">
        <v>35.704000000000001</v>
      </c>
      <c r="I164">
        <v>-117.48699999999999</v>
      </c>
      <c r="J164">
        <v>1.5</v>
      </c>
      <c r="K164" t="s">
        <v>131</v>
      </c>
      <c r="L164">
        <v>73</v>
      </c>
      <c r="M164">
        <v>0.11</v>
      </c>
      <c r="N164">
        <v>0.11</v>
      </c>
      <c r="O164">
        <v>0.28999999999999998</v>
      </c>
      <c r="P164">
        <v>0</v>
      </c>
      <c r="Q164">
        <v>301</v>
      </c>
      <c r="R164">
        <v>84</v>
      </c>
      <c r="S164">
        <v>154</v>
      </c>
      <c r="T164">
        <v>22</v>
      </c>
      <c r="U164">
        <v>22</v>
      </c>
      <c r="V164">
        <v>25</v>
      </c>
      <c r="W164">
        <v>9</v>
      </c>
      <c r="X164" t="s">
        <v>131</v>
      </c>
      <c r="Y164">
        <v>87</v>
      </c>
      <c r="Z164">
        <v>68</v>
      </c>
      <c r="AA164">
        <v>22</v>
      </c>
      <c r="AB164">
        <v>70</v>
      </c>
    </row>
    <row r="165" spans="1:28" x14ac:dyDescent="0.2">
      <c r="A165" s="4">
        <v>38445495</v>
      </c>
      <c r="B165" s="1">
        <v>43650</v>
      </c>
      <c r="C165" s="13">
        <v>0.96713425925925922</v>
      </c>
      <c r="D165" t="s">
        <v>129</v>
      </c>
      <c r="E165" t="s">
        <v>130</v>
      </c>
      <c r="F165">
        <v>3.53</v>
      </c>
      <c r="G165" t="s">
        <v>130</v>
      </c>
      <c r="H165">
        <v>35.673000000000002</v>
      </c>
      <c r="I165">
        <v>-117.471</v>
      </c>
      <c r="J165">
        <v>9</v>
      </c>
      <c r="K165" t="s">
        <v>131</v>
      </c>
      <c r="L165">
        <v>92</v>
      </c>
      <c r="M165">
        <v>0.14000000000000001</v>
      </c>
      <c r="N165">
        <v>0.13</v>
      </c>
      <c r="O165">
        <v>0.35</v>
      </c>
      <c r="P165">
        <v>0</v>
      </c>
      <c r="Q165">
        <v>156</v>
      </c>
      <c r="R165">
        <v>88</v>
      </c>
      <c r="S165">
        <v>-177</v>
      </c>
      <c r="T165">
        <v>12</v>
      </c>
      <c r="U165">
        <v>15</v>
      </c>
      <c r="V165">
        <v>43</v>
      </c>
      <c r="W165">
        <v>20</v>
      </c>
      <c r="X165" t="s">
        <v>131</v>
      </c>
      <c r="Y165">
        <v>100</v>
      </c>
      <c r="Z165">
        <v>30</v>
      </c>
      <c r="AA165">
        <v>37</v>
      </c>
      <c r="AB165">
        <v>122</v>
      </c>
    </row>
    <row r="166" spans="1:28" x14ac:dyDescent="0.2">
      <c r="A166" s="4">
        <v>38445503</v>
      </c>
      <c r="B166" s="1">
        <v>43650</v>
      </c>
      <c r="C166" s="13">
        <v>0.96741909722222219</v>
      </c>
      <c r="D166" t="s">
        <v>129</v>
      </c>
      <c r="E166" t="s">
        <v>130</v>
      </c>
      <c r="F166">
        <v>3.04</v>
      </c>
      <c r="G166" t="s">
        <v>130</v>
      </c>
      <c r="H166">
        <v>35.746000000000002</v>
      </c>
      <c r="I166">
        <v>-117.578</v>
      </c>
      <c r="J166">
        <v>4.4000000000000004</v>
      </c>
      <c r="K166" t="s">
        <v>131</v>
      </c>
      <c r="L166">
        <v>49</v>
      </c>
      <c r="M166">
        <v>0.13</v>
      </c>
      <c r="N166">
        <v>0.15</v>
      </c>
      <c r="O166">
        <v>0.41</v>
      </c>
      <c r="P166">
        <v>0</v>
      </c>
      <c r="Q166">
        <v>305</v>
      </c>
      <c r="R166">
        <v>69</v>
      </c>
      <c r="S166">
        <v>-175</v>
      </c>
      <c r="T166">
        <v>32</v>
      </c>
      <c r="U166">
        <v>37</v>
      </c>
      <c r="V166">
        <v>15</v>
      </c>
      <c r="W166">
        <v>20</v>
      </c>
      <c r="X166" t="s">
        <v>132</v>
      </c>
      <c r="Y166">
        <v>60</v>
      </c>
      <c r="Z166">
        <v>51</v>
      </c>
      <c r="AA166">
        <v>5</v>
      </c>
      <c r="AB166">
        <v>92</v>
      </c>
    </row>
    <row r="167" spans="1:28" ht="17" x14ac:dyDescent="0.25">
      <c r="A167" s="3">
        <v>38445519</v>
      </c>
      <c r="B167" s="1">
        <v>43650</v>
      </c>
      <c r="C167" s="13">
        <v>0.96843495370370369</v>
      </c>
      <c r="D167" t="s">
        <v>129</v>
      </c>
      <c r="E167" t="s">
        <v>130</v>
      </c>
      <c r="F167">
        <v>2.48</v>
      </c>
      <c r="G167" t="s">
        <v>130</v>
      </c>
      <c r="H167">
        <v>35.746000000000002</v>
      </c>
      <c r="I167">
        <v>-117.578</v>
      </c>
      <c r="J167">
        <v>3.9</v>
      </c>
      <c r="K167" t="s">
        <v>131</v>
      </c>
      <c r="L167">
        <v>83</v>
      </c>
      <c r="M167">
        <v>0.17</v>
      </c>
      <c r="N167">
        <v>0.13</v>
      </c>
      <c r="O167">
        <v>0.45</v>
      </c>
      <c r="P167">
        <v>0</v>
      </c>
      <c r="Q167">
        <v>152</v>
      </c>
      <c r="R167">
        <v>59</v>
      </c>
      <c r="S167">
        <v>-161</v>
      </c>
      <c r="T167">
        <v>35</v>
      </c>
      <c r="U167">
        <v>33</v>
      </c>
      <c r="V167">
        <v>20</v>
      </c>
      <c r="W167">
        <v>26</v>
      </c>
      <c r="X167" t="s">
        <v>133</v>
      </c>
      <c r="Y167">
        <v>75</v>
      </c>
      <c r="Z167">
        <v>72</v>
      </c>
      <c r="AA167">
        <v>10</v>
      </c>
      <c r="AB167">
        <v>55</v>
      </c>
    </row>
    <row r="168" spans="1:28" ht="17" x14ac:dyDescent="0.25">
      <c r="A168" s="3">
        <v>38445623</v>
      </c>
      <c r="B168" s="1">
        <v>43650</v>
      </c>
      <c r="C168" s="13">
        <v>0.97528842592592591</v>
      </c>
      <c r="D168" t="s">
        <v>129</v>
      </c>
      <c r="E168" t="s">
        <v>130</v>
      </c>
      <c r="F168">
        <v>2.0099999999999998</v>
      </c>
      <c r="G168" t="s">
        <v>130</v>
      </c>
      <c r="H168">
        <v>35.706000000000003</v>
      </c>
      <c r="I168">
        <v>-117.518</v>
      </c>
      <c r="J168">
        <v>6.7</v>
      </c>
      <c r="K168" t="s">
        <v>131</v>
      </c>
      <c r="L168">
        <v>63</v>
      </c>
      <c r="M168">
        <v>0.13</v>
      </c>
      <c r="N168">
        <v>0.14000000000000001</v>
      </c>
      <c r="O168">
        <v>0.47</v>
      </c>
      <c r="P168">
        <v>0</v>
      </c>
      <c r="Q168">
        <v>328</v>
      </c>
      <c r="R168">
        <v>15</v>
      </c>
      <c r="S168">
        <v>-114</v>
      </c>
      <c r="T168">
        <v>34</v>
      </c>
      <c r="U168">
        <v>30</v>
      </c>
      <c r="V168">
        <v>18</v>
      </c>
      <c r="W168">
        <v>33</v>
      </c>
      <c r="X168" t="s">
        <v>133</v>
      </c>
      <c r="Y168">
        <v>70</v>
      </c>
      <c r="Z168">
        <v>61</v>
      </c>
      <c r="AA168">
        <v>13</v>
      </c>
      <c r="AB168">
        <v>64</v>
      </c>
    </row>
    <row r="169" spans="1:28" ht="17" x14ac:dyDescent="0.25">
      <c r="A169" s="3">
        <v>38445687</v>
      </c>
      <c r="B169" s="1">
        <v>43650</v>
      </c>
      <c r="C169" s="13">
        <v>0.98037152777777781</v>
      </c>
      <c r="D169" t="s">
        <v>129</v>
      </c>
      <c r="E169" t="s">
        <v>130</v>
      </c>
      <c r="F169">
        <v>2.19</v>
      </c>
      <c r="G169" t="s">
        <v>130</v>
      </c>
      <c r="H169">
        <v>35.703000000000003</v>
      </c>
      <c r="I169">
        <v>-117.49</v>
      </c>
      <c r="J169">
        <v>1</v>
      </c>
      <c r="K169" t="s">
        <v>131</v>
      </c>
      <c r="L169">
        <v>67</v>
      </c>
      <c r="M169">
        <v>0.14000000000000001</v>
      </c>
      <c r="N169">
        <v>0.15</v>
      </c>
      <c r="O169">
        <v>0.28999999999999998</v>
      </c>
      <c r="P169">
        <v>0</v>
      </c>
      <c r="Q169">
        <v>305</v>
      </c>
      <c r="R169">
        <v>23</v>
      </c>
      <c r="S169">
        <v>-145</v>
      </c>
      <c r="T169">
        <v>37</v>
      </c>
      <c r="U169">
        <v>36</v>
      </c>
      <c r="V169">
        <v>17</v>
      </c>
      <c r="W169">
        <v>19</v>
      </c>
      <c r="X169" t="s">
        <v>132</v>
      </c>
      <c r="Y169">
        <v>52</v>
      </c>
      <c r="Z169">
        <v>69</v>
      </c>
      <c r="AA169">
        <v>17</v>
      </c>
      <c r="AB169">
        <v>71</v>
      </c>
    </row>
    <row r="170" spans="1:28" ht="17" x14ac:dyDescent="0.25">
      <c r="A170" s="3">
        <v>38445703</v>
      </c>
      <c r="B170" s="1">
        <v>43650</v>
      </c>
      <c r="C170" s="13">
        <v>0.98197199074074071</v>
      </c>
      <c r="D170" t="s">
        <v>129</v>
      </c>
      <c r="E170" t="s">
        <v>130</v>
      </c>
      <c r="F170">
        <v>4.04</v>
      </c>
      <c r="G170" t="s">
        <v>47</v>
      </c>
      <c r="H170">
        <v>35.600999999999999</v>
      </c>
      <c r="I170">
        <v>-117.611</v>
      </c>
      <c r="J170">
        <v>4.8</v>
      </c>
      <c r="K170" t="s">
        <v>131</v>
      </c>
      <c r="L170">
        <v>77</v>
      </c>
      <c r="M170">
        <v>0.24</v>
      </c>
      <c r="N170">
        <v>0.23</v>
      </c>
      <c r="O170">
        <v>0.84</v>
      </c>
      <c r="P170">
        <v>0</v>
      </c>
      <c r="Q170">
        <v>312</v>
      </c>
      <c r="R170">
        <v>55</v>
      </c>
      <c r="S170">
        <v>168</v>
      </c>
      <c r="T170">
        <v>31</v>
      </c>
      <c r="U170">
        <v>19</v>
      </c>
      <c r="V170">
        <v>138</v>
      </c>
      <c r="W170">
        <v>40</v>
      </c>
      <c r="X170" t="s">
        <v>133</v>
      </c>
      <c r="Y170">
        <v>73</v>
      </c>
      <c r="Z170">
        <v>69</v>
      </c>
      <c r="AA170">
        <v>90</v>
      </c>
      <c r="AB170">
        <v>58</v>
      </c>
    </row>
    <row r="171" spans="1:28" ht="17" x14ac:dyDescent="0.25">
      <c r="A171" s="3">
        <v>38445719</v>
      </c>
      <c r="B171" s="1">
        <v>43650</v>
      </c>
      <c r="C171" s="13">
        <v>0.98553368055555557</v>
      </c>
      <c r="D171" t="s">
        <v>129</v>
      </c>
      <c r="E171" t="s">
        <v>130</v>
      </c>
      <c r="F171">
        <v>2.08</v>
      </c>
      <c r="G171" t="s">
        <v>130</v>
      </c>
      <c r="H171">
        <v>35.718000000000004</v>
      </c>
      <c r="I171">
        <v>-117.548</v>
      </c>
      <c r="J171">
        <v>4</v>
      </c>
      <c r="K171" t="s">
        <v>131</v>
      </c>
      <c r="L171">
        <v>60</v>
      </c>
      <c r="M171">
        <v>0.13</v>
      </c>
      <c r="N171">
        <v>0.13</v>
      </c>
      <c r="O171">
        <v>0.45</v>
      </c>
      <c r="P171">
        <v>0</v>
      </c>
      <c r="Q171">
        <v>304</v>
      </c>
      <c r="R171">
        <v>77</v>
      </c>
      <c r="S171">
        <v>-177</v>
      </c>
      <c r="T171">
        <v>20</v>
      </c>
      <c r="U171">
        <v>23</v>
      </c>
      <c r="V171">
        <v>16</v>
      </c>
      <c r="W171">
        <v>13</v>
      </c>
      <c r="X171" t="s">
        <v>131</v>
      </c>
      <c r="Y171">
        <v>90</v>
      </c>
      <c r="Z171">
        <v>21</v>
      </c>
      <c r="AA171">
        <v>18</v>
      </c>
      <c r="AB171">
        <v>158</v>
      </c>
    </row>
    <row r="172" spans="1:28" ht="17" x14ac:dyDescent="0.25">
      <c r="A172" s="3">
        <v>38445727</v>
      </c>
      <c r="B172" s="1">
        <v>43650</v>
      </c>
      <c r="C172" s="13">
        <v>0.98582384259259259</v>
      </c>
      <c r="D172" t="s">
        <v>129</v>
      </c>
      <c r="E172" t="s">
        <v>130</v>
      </c>
      <c r="F172">
        <v>2.12</v>
      </c>
      <c r="G172" t="s">
        <v>130</v>
      </c>
      <c r="H172">
        <v>35.728000000000002</v>
      </c>
      <c r="I172">
        <v>-117.553</v>
      </c>
      <c r="J172">
        <v>2.8</v>
      </c>
      <c r="K172" t="s">
        <v>131</v>
      </c>
      <c r="L172">
        <v>61</v>
      </c>
      <c r="M172">
        <v>0.14000000000000001</v>
      </c>
      <c r="N172">
        <v>0.15</v>
      </c>
      <c r="O172">
        <v>0.41</v>
      </c>
      <c r="P172">
        <v>0</v>
      </c>
      <c r="Q172">
        <v>293</v>
      </c>
      <c r="R172">
        <v>90</v>
      </c>
      <c r="S172">
        <v>176</v>
      </c>
      <c r="T172">
        <v>25</v>
      </c>
      <c r="U172">
        <v>37</v>
      </c>
      <c r="V172">
        <v>19</v>
      </c>
      <c r="W172">
        <v>20</v>
      </c>
      <c r="X172" t="s">
        <v>133</v>
      </c>
      <c r="Y172">
        <v>79</v>
      </c>
      <c r="Z172">
        <v>65</v>
      </c>
      <c r="AA172">
        <v>13</v>
      </c>
      <c r="AB172">
        <v>69</v>
      </c>
    </row>
    <row r="173" spans="1:28" x14ac:dyDescent="0.2">
      <c r="A173" s="4">
        <v>38445751</v>
      </c>
      <c r="B173" s="1">
        <v>43650</v>
      </c>
      <c r="C173" s="13">
        <v>0.98789155092592595</v>
      </c>
      <c r="D173" t="s">
        <v>129</v>
      </c>
      <c r="E173" t="s">
        <v>130</v>
      </c>
      <c r="F173">
        <v>3.72</v>
      </c>
      <c r="G173" t="s">
        <v>47</v>
      </c>
      <c r="H173">
        <v>35.747999999999998</v>
      </c>
      <c r="I173">
        <v>-117.568</v>
      </c>
      <c r="J173">
        <v>4.4000000000000004</v>
      </c>
      <c r="K173" t="s">
        <v>131</v>
      </c>
      <c r="L173">
        <v>96</v>
      </c>
      <c r="M173">
        <v>0.15</v>
      </c>
      <c r="N173">
        <v>0.13</v>
      </c>
      <c r="O173">
        <v>0.39</v>
      </c>
      <c r="P173">
        <v>0</v>
      </c>
      <c r="Q173">
        <v>328</v>
      </c>
      <c r="R173">
        <v>89</v>
      </c>
      <c r="S173">
        <v>179</v>
      </c>
      <c r="T173">
        <v>13</v>
      </c>
      <c r="U173">
        <v>14</v>
      </c>
      <c r="V173">
        <v>45</v>
      </c>
      <c r="W173">
        <v>9</v>
      </c>
      <c r="X173" t="s">
        <v>131</v>
      </c>
      <c r="Y173">
        <v>100</v>
      </c>
      <c r="Z173">
        <v>58</v>
      </c>
      <c r="AA173">
        <v>39</v>
      </c>
      <c r="AB173">
        <v>64</v>
      </c>
    </row>
    <row r="174" spans="1:28" ht="17" x14ac:dyDescent="0.25">
      <c r="A174" s="3">
        <v>38445823</v>
      </c>
      <c r="B174" s="1">
        <v>43650</v>
      </c>
      <c r="C174" s="13">
        <v>0.99371944444444438</v>
      </c>
      <c r="D174" t="s">
        <v>129</v>
      </c>
      <c r="E174" t="s">
        <v>130</v>
      </c>
      <c r="F174">
        <v>2.4500000000000002</v>
      </c>
      <c r="G174" t="s">
        <v>130</v>
      </c>
      <c r="H174">
        <v>35.774000000000001</v>
      </c>
      <c r="I174">
        <v>-117.599</v>
      </c>
      <c r="J174">
        <v>3.9</v>
      </c>
      <c r="K174" t="s">
        <v>131</v>
      </c>
      <c r="L174">
        <v>73</v>
      </c>
      <c r="M174">
        <v>0.15</v>
      </c>
      <c r="N174">
        <v>0.15</v>
      </c>
      <c r="O174">
        <v>0.39</v>
      </c>
      <c r="P174">
        <v>0</v>
      </c>
      <c r="Q174">
        <v>340</v>
      </c>
      <c r="R174">
        <v>86</v>
      </c>
      <c r="S174">
        <v>180</v>
      </c>
      <c r="T174">
        <v>18</v>
      </c>
      <c r="U174">
        <v>17</v>
      </c>
      <c r="V174">
        <v>24</v>
      </c>
      <c r="W174">
        <v>10</v>
      </c>
      <c r="X174" t="s">
        <v>131</v>
      </c>
      <c r="Y174">
        <v>100</v>
      </c>
      <c r="Z174">
        <v>63</v>
      </c>
      <c r="AA174">
        <v>21</v>
      </c>
      <c r="AB174">
        <v>45</v>
      </c>
    </row>
    <row r="175" spans="1:28" x14ac:dyDescent="0.2">
      <c r="A175" s="4">
        <v>38445839</v>
      </c>
      <c r="B175" s="1">
        <v>43650</v>
      </c>
      <c r="C175" s="13">
        <v>0.99625451388888886</v>
      </c>
      <c r="D175" t="s">
        <v>129</v>
      </c>
      <c r="E175" t="s">
        <v>130</v>
      </c>
      <c r="F175">
        <v>3.39</v>
      </c>
      <c r="G175" t="s">
        <v>130</v>
      </c>
      <c r="H175">
        <v>35.655999999999999</v>
      </c>
      <c r="I175">
        <v>-117.523</v>
      </c>
      <c r="J175">
        <v>1.7</v>
      </c>
      <c r="K175" t="s">
        <v>131</v>
      </c>
      <c r="L175">
        <v>97</v>
      </c>
      <c r="M175">
        <v>0.12</v>
      </c>
      <c r="N175">
        <v>0.1</v>
      </c>
      <c r="O175">
        <v>0.25</v>
      </c>
      <c r="P175">
        <v>0</v>
      </c>
      <c r="Q175">
        <v>347</v>
      </c>
      <c r="R175">
        <v>85</v>
      </c>
      <c r="S175">
        <v>176</v>
      </c>
      <c r="T175">
        <v>11</v>
      </c>
      <c r="U175">
        <v>9</v>
      </c>
      <c r="V175">
        <v>39</v>
      </c>
      <c r="W175">
        <v>10</v>
      </c>
      <c r="X175" t="s">
        <v>131</v>
      </c>
      <c r="Y175">
        <v>100</v>
      </c>
      <c r="Z175">
        <v>72</v>
      </c>
      <c r="AA175">
        <v>40</v>
      </c>
      <c r="AB175">
        <v>56</v>
      </c>
    </row>
    <row r="176" spans="1:28" ht="17" x14ac:dyDescent="0.25">
      <c r="A176" s="3">
        <v>38445855</v>
      </c>
      <c r="B176" s="1">
        <v>43650</v>
      </c>
      <c r="C176" s="13">
        <v>0.99786898148148151</v>
      </c>
      <c r="D176" t="s">
        <v>129</v>
      </c>
      <c r="E176" t="s">
        <v>130</v>
      </c>
      <c r="F176">
        <v>2.4300000000000002</v>
      </c>
      <c r="G176" t="s">
        <v>130</v>
      </c>
      <c r="H176">
        <v>35.741</v>
      </c>
      <c r="I176">
        <v>-117.54300000000001</v>
      </c>
      <c r="J176">
        <v>7.6</v>
      </c>
      <c r="K176" t="s">
        <v>131</v>
      </c>
      <c r="L176">
        <v>70</v>
      </c>
      <c r="M176">
        <v>0.19</v>
      </c>
      <c r="N176">
        <v>0.21</v>
      </c>
      <c r="O176">
        <v>0.91</v>
      </c>
      <c r="P176">
        <v>0</v>
      </c>
      <c r="Q176">
        <v>310</v>
      </c>
      <c r="R176">
        <v>86</v>
      </c>
      <c r="S176">
        <v>-177</v>
      </c>
      <c r="T176">
        <v>23</v>
      </c>
      <c r="U176">
        <v>23</v>
      </c>
      <c r="V176">
        <v>20</v>
      </c>
      <c r="W176">
        <v>18</v>
      </c>
      <c r="X176" t="s">
        <v>131</v>
      </c>
      <c r="Y176">
        <v>93</v>
      </c>
      <c r="Z176">
        <v>24</v>
      </c>
      <c r="AA176">
        <v>17</v>
      </c>
      <c r="AB176">
        <v>122</v>
      </c>
    </row>
    <row r="177" spans="1:28" ht="17" x14ac:dyDescent="0.25">
      <c r="A177" s="3">
        <v>38445911</v>
      </c>
      <c r="B177" s="1">
        <v>43651</v>
      </c>
      <c r="C177" s="13">
        <v>6.4913194444444445E-3</v>
      </c>
      <c r="D177" t="s">
        <v>129</v>
      </c>
      <c r="E177" t="s">
        <v>130</v>
      </c>
      <c r="F177">
        <v>2.48</v>
      </c>
      <c r="G177" t="s">
        <v>130</v>
      </c>
      <c r="H177">
        <v>35.731000000000002</v>
      </c>
      <c r="I177">
        <v>-117.53400000000001</v>
      </c>
      <c r="J177">
        <v>10.3</v>
      </c>
      <c r="K177" t="s">
        <v>131</v>
      </c>
      <c r="L177">
        <v>69</v>
      </c>
      <c r="M177">
        <v>0.11</v>
      </c>
      <c r="N177">
        <v>0.12</v>
      </c>
      <c r="O177">
        <v>0.3</v>
      </c>
      <c r="P177">
        <v>0</v>
      </c>
      <c r="Q177">
        <v>196</v>
      </c>
      <c r="R177">
        <v>41</v>
      </c>
      <c r="S177">
        <v>-88</v>
      </c>
      <c r="T177">
        <v>21</v>
      </c>
      <c r="U177">
        <v>23</v>
      </c>
      <c r="V177">
        <v>19</v>
      </c>
      <c r="W177">
        <v>10</v>
      </c>
      <c r="X177" t="s">
        <v>131</v>
      </c>
      <c r="Y177">
        <v>94</v>
      </c>
      <c r="Z177">
        <v>29</v>
      </c>
      <c r="AA177">
        <v>14</v>
      </c>
      <c r="AB177">
        <v>127</v>
      </c>
    </row>
    <row r="178" spans="1:28" ht="17" x14ac:dyDescent="0.25">
      <c r="A178" s="3">
        <v>38445935</v>
      </c>
      <c r="B178" s="1">
        <v>43651</v>
      </c>
      <c r="C178" s="13">
        <v>9.7887731481481489E-3</v>
      </c>
      <c r="D178" t="s">
        <v>129</v>
      </c>
      <c r="E178" t="s">
        <v>130</v>
      </c>
      <c r="F178">
        <v>2.79</v>
      </c>
      <c r="G178" t="s">
        <v>130</v>
      </c>
      <c r="H178">
        <v>35.646000000000001</v>
      </c>
      <c r="I178">
        <v>-117.54300000000001</v>
      </c>
      <c r="J178">
        <v>1.6</v>
      </c>
      <c r="K178" t="s">
        <v>131</v>
      </c>
      <c r="L178">
        <v>85</v>
      </c>
      <c r="M178">
        <v>0.12</v>
      </c>
      <c r="N178">
        <v>0.1</v>
      </c>
      <c r="O178">
        <v>0.23</v>
      </c>
      <c r="P178">
        <v>0</v>
      </c>
      <c r="Q178">
        <v>133</v>
      </c>
      <c r="R178">
        <v>6</v>
      </c>
      <c r="S178">
        <v>116</v>
      </c>
      <c r="T178">
        <v>24</v>
      </c>
      <c r="U178">
        <v>11</v>
      </c>
      <c r="V178">
        <v>17</v>
      </c>
      <c r="W178">
        <v>15</v>
      </c>
      <c r="X178" t="s">
        <v>131</v>
      </c>
      <c r="Y178">
        <v>98</v>
      </c>
      <c r="Z178">
        <v>69</v>
      </c>
      <c r="AA178">
        <v>19</v>
      </c>
      <c r="AB178">
        <v>52</v>
      </c>
    </row>
    <row r="179" spans="1:28" x14ac:dyDescent="0.2">
      <c r="A179" s="4">
        <v>38445975</v>
      </c>
      <c r="B179" s="1">
        <v>43651</v>
      </c>
      <c r="C179" s="13">
        <v>1.2516319444444444E-2</v>
      </c>
      <c r="D179" t="s">
        <v>129</v>
      </c>
      <c r="E179" t="s">
        <v>130</v>
      </c>
      <c r="F179">
        <v>4.04</v>
      </c>
      <c r="G179" t="s">
        <v>47</v>
      </c>
      <c r="H179">
        <v>35.771999999999998</v>
      </c>
      <c r="I179">
        <v>-117.61799999999999</v>
      </c>
      <c r="J179">
        <v>2.6</v>
      </c>
      <c r="K179" t="s">
        <v>131</v>
      </c>
      <c r="L179">
        <v>105</v>
      </c>
      <c r="M179">
        <v>0.14000000000000001</v>
      </c>
      <c r="N179">
        <v>0.1</v>
      </c>
      <c r="O179">
        <v>0.24</v>
      </c>
      <c r="P179">
        <v>0</v>
      </c>
      <c r="Q179">
        <v>341</v>
      </c>
      <c r="R179">
        <v>82</v>
      </c>
      <c r="S179">
        <v>-180</v>
      </c>
      <c r="T179">
        <v>15</v>
      </c>
      <c r="U179">
        <v>14</v>
      </c>
      <c r="V179">
        <v>22</v>
      </c>
      <c r="W179">
        <v>5</v>
      </c>
      <c r="X179" t="s">
        <v>131</v>
      </c>
      <c r="Y179">
        <v>99</v>
      </c>
      <c r="Z179">
        <v>74</v>
      </c>
      <c r="AA179">
        <v>50</v>
      </c>
      <c r="AB179">
        <v>50</v>
      </c>
    </row>
    <row r="180" spans="1:28" ht="17" x14ac:dyDescent="0.25">
      <c r="A180" s="3">
        <v>38446031</v>
      </c>
      <c r="B180" s="1">
        <v>43651</v>
      </c>
      <c r="C180" s="13">
        <v>2.0011458333333332E-2</v>
      </c>
      <c r="D180" t="s">
        <v>129</v>
      </c>
      <c r="E180" t="s">
        <v>130</v>
      </c>
      <c r="F180">
        <v>2.8</v>
      </c>
      <c r="G180" t="s">
        <v>130</v>
      </c>
      <c r="H180">
        <v>35.719000000000001</v>
      </c>
      <c r="I180">
        <v>-117.547</v>
      </c>
      <c r="J180">
        <v>6.6</v>
      </c>
      <c r="K180" t="s">
        <v>131</v>
      </c>
      <c r="L180">
        <v>80</v>
      </c>
      <c r="M180">
        <v>0.16</v>
      </c>
      <c r="N180">
        <v>0.14000000000000001</v>
      </c>
      <c r="O180">
        <v>0.53</v>
      </c>
      <c r="P180">
        <v>0</v>
      </c>
      <c r="Q180">
        <v>306</v>
      </c>
      <c r="R180">
        <v>59</v>
      </c>
      <c r="S180">
        <v>-158</v>
      </c>
      <c r="T180">
        <v>31</v>
      </c>
      <c r="U180">
        <v>32</v>
      </c>
      <c r="V180">
        <v>18</v>
      </c>
      <c r="W180">
        <v>6</v>
      </c>
      <c r="X180" t="s">
        <v>133</v>
      </c>
      <c r="Y180">
        <v>69</v>
      </c>
      <c r="Z180">
        <v>21</v>
      </c>
      <c r="AA180">
        <v>16</v>
      </c>
      <c r="AB180">
        <v>130</v>
      </c>
    </row>
    <row r="181" spans="1:28" ht="17" x14ac:dyDescent="0.25">
      <c r="A181" s="3">
        <v>38446055</v>
      </c>
      <c r="B181" s="1">
        <v>43651</v>
      </c>
      <c r="C181" s="13">
        <v>2.1390972222222221E-2</v>
      </c>
      <c r="D181" t="s">
        <v>129</v>
      </c>
      <c r="E181" t="s">
        <v>130</v>
      </c>
      <c r="F181">
        <v>2.2999999999999998</v>
      </c>
      <c r="G181" t="s">
        <v>130</v>
      </c>
      <c r="H181">
        <v>35.735999999999997</v>
      </c>
      <c r="I181">
        <v>-117.536</v>
      </c>
      <c r="J181">
        <v>9.9</v>
      </c>
      <c r="K181" t="s">
        <v>131</v>
      </c>
      <c r="L181">
        <v>68</v>
      </c>
      <c r="M181">
        <v>0.17</v>
      </c>
      <c r="N181">
        <v>0.18</v>
      </c>
      <c r="O181">
        <v>0.44</v>
      </c>
      <c r="P181">
        <v>0</v>
      </c>
      <c r="Q181">
        <v>321</v>
      </c>
      <c r="R181">
        <v>82</v>
      </c>
      <c r="S181">
        <v>-174</v>
      </c>
      <c r="T181">
        <v>24</v>
      </c>
      <c r="U181">
        <v>33</v>
      </c>
      <c r="V181">
        <v>17</v>
      </c>
      <c r="W181">
        <v>19</v>
      </c>
      <c r="X181" t="s">
        <v>133</v>
      </c>
      <c r="Y181">
        <v>83</v>
      </c>
      <c r="Z181">
        <v>28</v>
      </c>
      <c r="AA181">
        <v>14</v>
      </c>
      <c r="AB181">
        <v>112</v>
      </c>
    </row>
    <row r="182" spans="1:28" x14ac:dyDescent="0.2">
      <c r="A182" s="4">
        <v>38446071</v>
      </c>
      <c r="B182" s="1">
        <v>43651</v>
      </c>
      <c r="C182" s="13">
        <v>2.2299421296296296E-2</v>
      </c>
      <c r="D182" t="s">
        <v>129</v>
      </c>
      <c r="E182" t="s">
        <v>130</v>
      </c>
      <c r="F182">
        <v>4.0199999999999996</v>
      </c>
      <c r="G182" t="s">
        <v>47</v>
      </c>
      <c r="H182">
        <v>35.703000000000003</v>
      </c>
      <c r="I182">
        <v>-117.483</v>
      </c>
      <c r="J182">
        <v>1</v>
      </c>
      <c r="K182" t="s">
        <v>131</v>
      </c>
      <c r="L182">
        <v>106</v>
      </c>
      <c r="M182">
        <v>0.14000000000000001</v>
      </c>
      <c r="N182">
        <v>0.1</v>
      </c>
      <c r="O182">
        <v>0.24</v>
      </c>
      <c r="P182">
        <v>0</v>
      </c>
      <c r="Q182">
        <v>307</v>
      </c>
      <c r="R182">
        <v>75</v>
      </c>
      <c r="S182">
        <v>-178</v>
      </c>
      <c r="T182">
        <v>27</v>
      </c>
      <c r="U182">
        <v>24</v>
      </c>
      <c r="V182">
        <v>29</v>
      </c>
      <c r="W182">
        <v>11</v>
      </c>
      <c r="X182" t="s">
        <v>133</v>
      </c>
      <c r="Y182">
        <v>88</v>
      </c>
      <c r="Z182">
        <v>75</v>
      </c>
      <c r="AA182">
        <v>48</v>
      </c>
      <c r="AB182">
        <v>58</v>
      </c>
    </row>
    <row r="183" spans="1:28" ht="17" x14ac:dyDescent="0.25">
      <c r="A183" s="3">
        <v>38446135</v>
      </c>
      <c r="B183" s="1">
        <v>43651</v>
      </c>
      <c r="C183" s="13">
        <v>2.9668402777777773E-2</v>
      </c>
      <c r="D183" t="s">
        <v>129</v>
      </c>
      <c r="E183" t="s">
        <v>130</v>
      </c>
      <c r="F183">
        <v>2</v>
      </c>
      <c r="G183" t="s">
        <v>130</v>
      </c>
      <c r="H183">
        <v>35.700000000000003</v>
      </c>
      <c r="I183">
        <v>-117.50700000000001</v>
      </c>
      <c r="J183">
        <v>6.9</v>
      </c>
      <c r="K183" t="s">
        <v>131</v>
      </c>
      <c r="L183">
        <v>71</v>
      </c>
      <c r="M183">
        <v>0.13</v>
      </c>
      <c r="N183">
        <v>0.13</v>
      </c>
      <c r="O183">
        <v>0.44</v>
      </c>
      <c r="P183">
        <v>0</v>
      </c>
      <c r="Q183">
        <v>270</v>
      </c>
      <c r="R183">
        <v>83</v>
      </c>
      <c r="S183">
        <v>173</v>
      </c>
      <c r="T183">
        <v>26</v>
      </c>
      <c r="U183">
        <v>25</v>
      </c>
      <c r="V183">
        <v>18</v>
      </c>
      <c r="W183">
        <v>26</v>
      </c>
      <c r="X183" t="s">
        <v>133</v>
      </c>
      <c r="Y183">
        <v>85</v>
      </c>
      <c r="Z183">
        <v>18</v>
      </c>
      <c r="AA183">
        <v>14</v>
      </c>
      <c r="AB183">
        <v>163</v>
      </c>
    </row>
    <row r="184" spans="1:28" x14ac:dyDescent="0.2">
      <c r="A184" s="4">
        <v>38446159</v>
      </c>
      <c r="B184" s="1">
        <v>43651</v>
      </c>
      <c r="C184" s="13">
        <v>3.1706712962962964E-2</v>
      </c>
      <c r="D184" t="s">
        <v>129</v>
      </c>
      <c r="E184" t="s">
        <v>130</v>
      </c>
      <c r="F184">
        <v>3.85</v>
      </c>
      <c r="G184" t="s">
        <v>47</v>
      </c>
      <c r="H184">
        <v>35.695</v>
      </c>
      <c r="I184">
        <v>-117.508</v>
      </c>
      <c r="J184">
        <v>6.2</v>
      </c>
      <c r="K184" t="s">
        <v>131</v>
      </c>
      <c r="L184">
        <v>134</v>
      </c>
      <c r="M184">
        <v>0.14000000000000001</v>
      </c>
      <c r="N184">
        <v>0.09</v>
      </c>
      <c r="O184">
        <v>0.36</v>
      </c>
      <c r="P184">
        <v>0</v>
      </c>
      <c r="Q184">
        <v>337</v>
      </c>
      <c r="R184">
        <v>83</v>
      </c>
      <c r="S184">
        <v>-174</v>
      </c>
      <c r="T184">
        <v>15</v>
      </c>
      <c r="U184">
        <v>18</v>
      </c>
      <c r="V184">
        <v>66</v>
      </c>
      <c r="W184">
        <v>19</v>
      </c>
      <c r="X184" t="s">
        <v>131</v>
      </c>
      <c r="Y184">
        <v>100</v>
      </c>
      <c r="Z184">
        <v>34</v>
      </c>
      <c r="AA184">
        <v>56</v>
      </c>
      <c r="AB184">
        <v>110</v>
      </c>
    </row>
    <row r="185" spans="1:28" x14ac:dyDescent="0.2">
      <c r="A185" s="4">
        <v>38446175</v>
      </c>
      <c r="B185" s="1">
        <v>43651</v>
      </c>
      <c r="C185" s="13">
        <v>3.4501388888888894E-2</v>
      </c>
      <c r="D185" t="s">
        <v>129</v>
      </c>
      <c r="E185" t="s">
        <v>130</v>
      </c>
      <c r="F185">
        <v>2.52</v>
      </c>
      <c r="G185" t="s">
        <v>130</v>
      </c>
      <c r="H185">
        <v>35.71</v>
      </c>
      <c r="I185">
        <v>-117.479</v>
      </c>
      <c r="J185">
        <v>1.9</v>
      </c>
      <c r="K185" t="s">
        <v>131</v>
      </c>
      <c r="L185">
        <v>58</v>
      </c>
      <c r="M185">
        <v>0.17</v>
      </c>
      <c r="N185">
        <v>0.19</v>
      </c>
      <c r="O185">
        <v>0.41</v>
      </c>
      <c r="P185">
        <v>0</v>
      </c>
      <c r="Q185">
        <v>277</v>
      </c>
      <c r="R185">
        <v>76</v>
      </c>
      <c r="S185">
        <v>179</v>
      </c>
      <c r="T185">
        <v>20</v>
      </c>
      <c r="U185">
        <v>23</v>
      </c>
      <c r="V185">
        <v>19</v>
      </c>
      <c r="W185">
        <v>0</v>
      </c>
      <c r="X185" t="s">
        <v>131</v>
      </c>
      <c r="Y185">
        <v>94</v>
      </c>
      <c r="Z185">
        <v>73</v>
      </c>
      <c r="AA185">
        <v>18</v>
      </c>
      <c r="AB185">
        <v>51</v>
      </c>
    </row>
    <row r="186" spans="1:28" ht="17" x14ac:dyDescent="0.25">
      <c r="A186" s="3">
        <v>38446183</v>
      </c>
      <c r="B186" s="1">
        <v>43651</v>
      </c>
      <c r="C186" s="13">
        <v>3.508819444444445E-2</v>
      </c>
      <c r="D186" t="s">
        <v>129</v>
      </c>
      <c r="E186" t="s">
        <v>130</v>
      </c>
      <c r="F186">
        <v>2.0299999999999998</v>
      </c>
      <c r="G186" t="s">
        <v>130</v>
      </c>
      <c r="H186">
        <v>35.578000000000003</v>
      </c>
      <c r="I186">
        <v>-117.63200000000001</v>
      </c>
      <c r="J186">
        <v>4.9000000000000004</v>
      </c>
      <c r="K186" t="s">
        <v>131</v>
      </c>
      <c r="L186">
        <v>75</v>
      </c>
      <c r="M186">
        <v>0.15</v>
      </c>
      <c r="N186">
        <v>0.14000000000000001</v>
      </c>
      <c r="O186">
        <v>0.39</v>
      </c>
      <c r="P186">
        <v>0</v>
      </c>
      <c r="Q186">
        <v>129</v>
      </c>
      <c r="R186">
        <v>84</v>
      </c>
      <c r="S186">
        <v>-128</v>
      </c>
      <c r="T186">
        <v>18</v>
      </c>
      <c r="U186">
        <v>24</v>
      </c>
      <c r="V186">
        <v>19</v>
      </c>
      <c r="W186">
        <v>32</v>
      </c>
      <c r="X186" t="s">
        <v>131</v>
      </c>
      <c r="Y186">
        <v>93</v>
      </c>
      <c r="Z186">
        <v>30</v>
      </c>
      <c r="AA186">
        <v>12</v>
      </c>
      <c r="AB186">
        <v>109</v>
      </c>
    </row>
    <row r="187" spans="1:28" ht="17" x14ac:dyDescent="0.25">
      <c r="A187" s="3">
        <v>38446303</v>
      </c>
      <c r="B187" s="1">
        <v>43651</v>
      </c>
      <c r="C187" s="13">
        <v>4.5391666666666663E-2</v>
      </c>
      <c r="D187" t="s">
        <v>129</v>
      </c>
      <c r="E187" t="s">
        <v>130</v>
      </c>
      <c r="F187">
        <v>2.37</v>
      </c>
      <c r="G187" t="s">
        <v>130</v>
      </c>
      <c r="H187">
        <v>35.771999999999998</v>
      </c>
      <c r="I187">
        <v>-117.61499999999999</v>
      </c>
      <c r="J187">
        <v>3.1</v>
      </c>
      <c r="K187" t="s">
        <v>131</v>
      </c>
      <c r="L187">
        <v>71</v>
      </c>
      <c r="M187">
        <v>0.14000000000000001</v>
      </c>
      <c r="N187">
        <v>0.14000000000000001</v>
      </c>
      <c r="O187">
        <v>0.31</v>
      </c>
      <c r="P187">
        <v>0</v>
      </c>
      <c r="Q187">
        <v>342</v>
      </c>
      <c r="R187">
        <v>75</v>
      </c>
      <c r="S187">
        <v>165</v>
      </c>
      <c r="T187">
        <v>25</v>
      </c>
      <c r="U187">
        <v>41</v>
      </c>
      <c r="V187">
        <v>20</v>
      </c>
      <c r="W187">
        <v>27</v>
      </c>
      <c r="X187" t="s">
        <v>134</v>
      </c>
      <c r="Y187">
        <v>41</v>
      </c>
      <c r="Z187">
        <v>71</v>
      </c>
      <c r="AA187">
        <v>15</v>
      </c>
      <c r="AB187">
        <v>30</v>
      </c>
    </row>
    <row r="188" spans="1:28" ht="17" x14ac:dyDescent="0.25">
      <c r="A188" s="3">
        <v>38446327</v>
      </c>
      <c r="B188" s="1">
        <v>43651</v>
      </c>
      <c r="C188" s="13">
        <v>4.6399768518518521E-2</v>
      </c>
      <c r="D188" t="s">
        <v>129</v>
      </c>
      <c r="E188" t="s">
        <v>130</v>
      </c>
      <c r="F188">
        <v>2.2400000000000002</v>
      </c>
      <c r="G188" t="s">
        <v>130</v>
      </c>
      <c r="H188">
        <v>35.713000000000001</v>
      </c>
      <c r="I188">
        <v>-117.477</v>
      </c>
      <c r="J188">
        <v>1.7</v>
      </c>
      <c r="K188" t="s">
        <v>131</v>
      </c>
      <c r="L188">
        <v>61</v>
      </c>
      <c r="M188">
        <v>0.14000000000000001</v>
      </c>
      <c r="N188">
        <v>0.15</v>
      </c>
      <c r="O188">
        <v>0.38</v>
      </c>
      <c r="P188">
        <v>0</v>
      </c>
      <c r="Q188">
        <v>286</v>
      </c>
      <c r="R188">
        <v>62</v>
      </c>
      <c r="S188">
        <v>176</v>
      </c>
      <c r="T188">
        <v>21</v>
      </c>
      <c r="U188">
        <v>25</v>
      </c>
      <c r="V188">
        <v>22</v>
      </c>
      <c r="W188">
        <v>13</v>
      </c>
      <c r="X188" t="s">
        <v>131</v>
      </c>
      <c r="Y188">
        <v>85</v>
      </c>
      <c r="Z188">
        <v>65</v>
      </c>
      <c r="AA188">
        <v>16</v>
      </c>
      <c r="AB188">
        <v>76</v>
      </c>
    </row>
    <row r="189" spans="1:28" x14ac:dyDescent="0.2">
      <c r="A189" s="4">
        <v>38446343</v>
      </c>
      <c r="B189" s="1">
        <v>43651</v>
      </c>
      <c r="C189" s="13">
        <v>4.7840856481481481E-2</v>
      </c>
      <c r="D189" t="s">
        <v>129</v>
      </c>
      <c r="E189" t="s">
        <v>130</v>
      </c>
      <c r="F189">
        <v>3.11</v>
      </c>
      <c r="G189" t="s">
        <v>130</v>
      </c>
      <c r="H189">
        <v>35.723999999999997</v>
      </c>
      <c r="I189">
        <v>-117.548</v>
      </c>
      <c r="J189">
        <v>1.9</v>
      </c>
      <c r="K189" t="s">
        <v>131</v>
      </c>
      <c r="L189">
        <v>93</v>
      </c>
      <c r="M189">
        <v>0.14000000000000001</v>
      </c>
      <c r="N189">
        <v>0.11</v>
      </c>
      <c r="O189">
        <v>0.24</v>
      </c>
      <c r="P189">
        <v>0</v>
      </c>
      <c r="Q189">
        <v>316</v>
      </c>
      <c r="R189">
        <v>81</v>
      </c>
      <c r="S189">
        <v>178</v>
      </c>
      <c r="T189">
        <v>19</v>
      </c>
      <c r="U189">
        <v>22</v>
      </c>
      <c r="V189">
        <v>37</v>
      </c>
      <c r="W189">
        <v>14</v>
      </c>
      <c r="X189" t="s">
        <v>133</v>
      </c>
      <c r="Y189">
        <v>75</v>
      </c>
      <c r="Z189">
        <v>70</v>
      </c>
      <c r="AA189">
        <v>40</v>
      </c>
      <c r="AB189">
        <v>61</v>
      </c>
    </row>
    <row r="190" spans="1:28" ht="17" x14ac:dyDescent="0.25">
      <c r="A190" s="3">
        <v>38446359</v>
      </c>
      <c r="B190" s="1">
        <v>43651</v>
      </c>
      <c r="C190" s="13">
        <v>5.1438078703703705E-2</v>
      </c>
      <c r="D190" t="s">
        <v>129</v>
      </c>
      <c r="E190" t="s">
        <v>130</v>
      </c>
      <c r="F190">
        <v>2.2200000000000002</v>
      </c>
      <c r="G190" t="s">
        <v>130</v>
      </c>
      <c r="H190">
        <v>35.771999999999998</v>
      </c>
      <c r="I190">
        <v>-117.607</v>
      </c>
      <c r="J190">
        <v>3</v>
      </c>
      <c r="K190" t="s">
        <v>131</v>
      </c>
      <c r="L190">
        <v>63</v>
      </c>
      <c r="M190">
        <v>0.13</v>
      </c>
      <c r="N190">
        <v>0.13</v>
      </c>
      <c r="O190">
        <v>0.32</v>
      </c>
      <c r="P190">
        <v>0</v>
      </c>
      <c r="Q190">
        <v>6</v>
      </c>
      <c r="R190">
        <v>76</v>
      </c>
      <c r="S190">
        <v>-154</v>
      </c>
      <c r="T190">
        <v>23</v>
      </c>
      <c r="U190">
        <v>18</v>
      </c>
      <c r="V190">
        <v>17</v>
      </c>
      <c r="W190">
        <v>30</v>
      </c>
      <c r="X190" t="s">
        <v>131</v>
      </c>
      <c r="Y190">
        <v>94</v>
      </c>
      <c r="Z190">
        <v>68</v>
      </c>
      <c r="AA190">
        <v>13</v>
      </c>
      <c r="AB190">
        <v>35</v>
      </c>
    </row>
    <row r="191" spans="1:28" x14ac:dyDescent="0.2">
      <c r="A191" s="4">
        <v>38446391</v>
      </c>
      <c r="B191" s="1">
        <v>43651</v>
      </c>
      <c r="C191" s="13">
        <v>5.432199074074074E-2</v>
      </c>
      <c r="D191" t="s">
        <v>129</v>
      </c>
      <c r="E191" t="s">
        <v>130</v>
      </c>
      <c r="F191">
        <v>3.21</v>
      </c>
      <c r="G191" t="s">
        <v>130</v>
      </c>
      <c r="H191">
        <v>35.658000000000001</v>
      </c>
      <c r="I191">
        <v>-117.523</v>
      </c>
      <c r="J191">
        <v>1.9</v>
      </c>
      <c r="K191" t="s">
        <v>131</v>
      </c>
      <c r="L191">
        <v>123</v>
      </c>
      <c r="M191">
        <v>0.12</v>
      </c>
      <c r="N191">
        <v>0.08</v>
      </c>
      <c r="O191">
        <v>0.2</v>
      </c>
      <c r="P191">
        <v>0</v>
      </c>
      <c r="Q191">
        <v>152</v>
      </c>
      <c r="R191">
        <v>89</v>
      </c>
      <c r="S191">
        <v>-177</v>
      </c>
      <c r="T191">
        <v>9</v>
      </c>
      <c r="U191">
        <v>10</v>
      </c>
      <c r="V191">
        <v>45</v>
      </c>
      <c r="W191">
        <v>10</v>
      </c>
      <c r="X191" t="s">
        <v>131</v>
      </c>
      <c r="Y191">
        <v>100</v>
      </c>
      <c r="Z191">
        <v>73</v>
      </c>
      <c r="AA191">
        <v>51</v>
      </c>
      <c r="AB191">
        <v>49</v>
      </c>
    </row>
    <row r="192" spans="1:28" ht="17" x14ac:dyDescent="0.25">
      <c r="A192" s="3">
        <v>38446399</v>
      </c>
      <c r="B192" s="1">
        <v>43651</v>
      </c>
      <c r="C192" s="13">
        <v>5.6898148148148149E-2</v>
      </c>
      <c r="D192" t="s">
        <v>129</v>
      </c>
      <c r="E192" t="s">
        <v>130</v>
      </c>
      <c r="F192">
        <v>2.33</v>
      </c>
      <c r="G192" t="s">
        <v>130</v>
      </c>
      <c r="H192">
        <v>35.68</v>
      </c>
      <c r="I192">
        <v>-117.505</v>
      </c>
      <c r="J192">
        <v>1.3</v>
      </c>
      <c r="K192" t="s">
        <v>131</v>
      </c>
      <c r="L192">
        <v>71</v>
      </c>
      <c r="M192">
        <v>0.15</v>
      </c>
      <c r="N192">
        <v>0.15</v>
      </c>
      <c r="O192">
        <v>0.35</v>
      </c>
      <c r="P192">
        <v>0</v>
      </c>
      <c r="Q192">
        <v>333</v>
      </c>
      <c r="R192">
        <v>88</v>
      </c>
      <c r="S192">
        <v>176</v>
      </c>
      <c r="T192">
        <v>23</v>
      </c>
      <c r="U192">
        <v>24</v>
      </c>
      <c r="V192">
        <v>17</v>
      </c>
      <c r="W192">
        <v>14</v>
      </c>
      <c r="X192" t="s">
        <v>131</v>
      </c>
      <c r="Y192">
        <v>93</v>
      </c>
      <c r="Z192">
        <v>64</v>
      </c>
      <c r="AA192">
        <v>17</v>
      </c>
      <c r="AB192">
        <v>61</v>
      </c>
    </row>
    <row r="193" spans="1:28" ht="17" x14ac:dyDescent="0.25">
      <c r="A193" s="3">
        <v>38446431</v>
      </c>
      <c r="B193" s="1">
        <v>43651</v>
      </c>
      <c r="C193" s="13">
        <v>6.2053703703703701E-2</v>
      </c>
      <c r="D193" t="s">
        <v>129</v>
      </c>
      <c r="E193" t="s">
        <v>130</v>
      </c>
      <c r="F193">
        <v>2.19</v>
      </c>
      <c r="G193" t="s">
        <v>130</v>
      </c>
      <c r="H193">
        <v>35.709000000000003</v>
      </c>
      <c r="I193">
        <v>-117.47499999999999</v>
      </c>
      <c r="J193">
        <v>1.2</v>
      </c>
      <c r="K193" t="s">
        <v>131</v>
      </c>
      <c r="L193">
        <v>72</v>
      </c>
      <c r="M193">
        <v>0.15</v>
      </c>
      <c r="N193">
        <v>0.16</v>
      </c>
      <c r="O193">
        <v>0.36</v>
      </c>
      <c r="P193">
        <v>0</v>
      </c>
      <c r="Q193">
        <v>302</v>
      </c>
      <c r="R193">
        <v>68</v>
      </c>
      <c r="S193">
        <v>135</v>
      </c>
      <c r="T193">
        <v>25</v>
      </c>
      <c r="U193">
        <v>39</v>
      </c>
      <c r="V193">
        <v>18</v>
      </c>
      <c r="W193">
        <v>32</v>
      </c>
      <c r="X193" t="s">
        <v>132</v>
      </c>
      <c r="Y193">
        <v>56</v>
      </c>
      <c r="Z193">
        <v>67</v>
      </c>
      <c r="AA193">
        <v>17</v>
      </c>
      <c r="AB193">
        <v>57</v>
      </c>
    </row>
    <row r="194" spans="1:28" ht="17" x14ac:dyDescent="0.25">
      <c r="A194" s="3">
        <v>38446455</v>
      </c>
      <c r="B194" s="1">
        <v>43651</v>
      </c>
      <c r="C194" s="13">
        <v>6.4705671296296299E-2</v>
      </c>
      <c r="D194" t="s">
        <v>129</v>
      </c>
      <c r="E194" t="s">
        <v>130</v>
      </c>
      <c r="F194">
        <v>2.38</v>
      </c>
      <c r="G194" t="s">
        <v>130</v>
      </c>
      <c r="H194">
        <v>35.667000000000002</v>
      </c>
      <c r="I194">
        <v>-117.572</v>
      </c>
      <c r="J194">
        <v>9.3000000000000007</v>
      </c>
      <c r="K194" t="s">
        <v>131</v>
      </c>
      <c r="L194">
        <v>82</v>
      </c>
      <c r="M194">
        <v>0.13</v>
      </c>
      <c r="N194">
        <v>0.13</v>
      </c>
      <c r="O194">
        <v>0.38</v>
      </c>
      <c r="P194">
        <v>0</v>
      </c>
      <c r="Q194">
        <v>293</v>
      </c>
      <c r="R194">
        <v>86</v>
      </c>
      <c r="S194">
        <v>-170</v>
      </c>
      <c r="T194">
        <v>26</v>
      </c>
      <c r="U194">
        <v>27</v>
      </c>
      <c r="V194">
        <v>23</v>
      </c>
      <c r="W194">
        <v>13</v>
      </c>
      <c r="X194" t="s">
        <v>132</v>
      </c>
      <c r="Y194">
        <v>58</v>
      </c>
      <c r="Z194">
        <v>26</v>
      </c>
      <c r="AA194">
        <v>21</v>
      </c>
      <c r="AB194">
        <v>122</v>
      </c>
    </row>
    <row r="195" spans="1:28" ht="17" x14ac:dyDescent="0.25">
      <c r="A195" s="3">
        <v>38446471</v>
      </c>
      <c r="B195" s="1">
        <v>43651</v>
      </c>
      <c r="C195" s="13">
        <v>6.641145833333334E-2</v>
      </c>
      <c r="D195" t="s">
        <v>129</v>
      </c>
      <c r="E195" t="s">
        <v>130</v>
      </c>
      <c r="F195">
        <v>2.38</v>
      </c>
      <c r="G195" t="s">
        <v>130</v>
      </c>
      <c r="H195">
        <v>35.6</v>
      </c>
      <c r="I195">
        <v>-117.6</v>
      </c>
      <c r="J195">
        <v>4.4000000000000004</v>
      </c>
      <c r="K195" t="s">
        <v>131</v>
      </c>
      <c r="L195">
        <v>81</v>
      </c>
      <c r="M195">
        <v>0.12</v>
      </c>
      <c r="N195">
        <v>0.11</v>
      </c>
      <c r="O195">
        <v>0.36</v>
      </c>
      <c r="P195">
        <v>0</v>
      </c>
      <c r="Q195">
        <v>317</v>
      </c>
      <c r="R195">
        <v>89</v>
      </c>
      <c r="S195">
        <v>146</v>
      </c>
      <c r="T195">
        <v>13</v>
      </c>
      <c r="U195">
        <v>30</v>
      </c>
      <c r="V195">
        <v>25</v>
      </c>
      <c r="W195">
        <v>30</v>
      </c>
      <c r="X195" t="s">
        <v>131</v>
      </c>
      <c r="Y195">
        <v>89</v>
      </c>
      <c r="Z195">
        <v>54</v>
      </c>
      <c r="AA195">
        <v>21</v>
      </c>
      <c r="AB195">
        <v>74</v>
      </c>
    </row>
    <row r="196" spans="1:28" ht="17" x14ac:dyDescent="0.25">
      <c r="A196" s="3">
        <v>38446527</v>
      </c>
      <c r="B196" s="1">
        <v>43651</v>
      </c>
      <c r="C196" s="13">
        <v>7.3541435185185189E-2</v>
      </c>
      <c r="D196" t="s">
        <v>129</v>
      </c>
      <c r="E196" t="s">
        <v>130</v>
      </c>
      <c r="F196">
        <v>2.4300000000000002</v>
      </c>
      <c r="G196" t="s">
        <v>130</v>
      </c>
      <c r="H196">
        <v>35.597999999999999</v>
      </c>
      <c r="I196">
        <v>-117.595</v>
      </c>
      <c r="J196">
        <v>4.7</v>
      </c>
      <c r="K196" t="s">
        <v>131</v>
      </c>
      <c r="L196">
        <v>79</v>
      </c>
      <c r="M196">
        <v>0.14000000000000001</v>
      </c>
      <c r="N196">
        <v>0.12</v>
      </c>
      <c r="O196">
        <v>0.4</v>
      </c>
      <c r="P196">
        <v>0</v>
      </c>
      <c r="Q196">
        <v>138</v>
      </c>
      <c r="R196">
        <v>82</v>
      </c>
      <c r="S196">
        <v>175</v>
      </c>
      <c r="T196">
        <v>19</v>
      </c>
      <c r="U196">
        <v>22</v>
      </c>
      <c r="V196">
        <v>16</v>
      </c>
      <c r="W196">
        <v>19</v>
      </c>
      <c r="X196" t="s">
        <v>131</v>
      </c>
      <c r="Y196">
        <v>91</v>
      </c>
      <c r="Z196">
        <v>52</v>
      </c>
      <c r="AA196">
        <v>19</v>
      </c>
      <c r="AB196">
        <v>53</v>
      </c>
    </row>
    <row r="197" spans="1:28" ht="17" x14ac:dyDescent="0.25">
      <c r="A197" s="3">
        <v>38446535</v>
      </c>
      <c r="B197" s="1">
        <v>43651</v>
      </c>
      <c r="C197" s="13">
        <v>7.4339814814814817E-2</v>
      </c>
      <c r="D197" t="s">
        <v>129</v>
      </c>
      <c r="E197" t="s">
        <v>130</v>
      </c>
      <c r="F197">
        <v>2.27</v>
      </c>
      <c r="G197" t="s">
        <v>130</v>
      </c>
      <c r="H197">
        <v>35.683999999999997</v>
      </c>
      <c r="I197">
        <v>-117.486</v>
      </c>
      <c r="J197">
        <v>11</v>
      </c>
      <c r="K197" t="s">
        <v>131</v>
      </c>
      <c r="L197">
        <v>72</v>
      </c>
      <c r="M197">
        <v>0.15</v>
      </c>
      <c r="N197">
        <v>0.18</v>
      </c>
      <c r="O197">
        <v>0.34</v>
      </c>
      <c r="P197">
        <v>0</v>
      </c>
      <c r="Q197">
        <v>178</v>
      </c>
      <c r="R197">
        <v>52</v>
      </c>
      <c r="S197">
        <v>-131</v>
      </c>
      <c r="T197">
        <v>31</v>
      </c>
      <c r="U197">
        <v>30</v>
      </c>
      <c r="V197">
        <v>20</v>
      </c>
      <c r="W197">
        <v>9</v>
      </c>
      <c r="X197" t="s">
        <v>133</v>
      </c>
      <c r="Y197">
        <v>73</v>
      </c>
      <c r="Z197">
        <v>29</v>
      </c>
      <c r="AA197">
        <v>16</v>
      </c>
      <c r="AB197">
        <v>125</v>
      </c>
    </row>
    <row r="198" spans="1:28" ht="17" x14ac:dyDescent="0.25">
      <c r="A198" s="3">
        <v>38446615</v>
      </c>
      <c r="B198" s="1">
        <v>43651</v>
      </c>
      <c r="C198" s="13">
        <v>8.2028819444444442E-2</v>
      </c>
      <c r="D198" t="s">
        <v>129</v>
      </c>
      <c r="E198" t="s">
        <v>130</v>
      </c>
      <c r="F198">
        <v>2.73</v>
      </c>
      <c r="G198" t="s">
        <v>130</v>
      </c>
      <c r="H198">
        <v>35.713999999999999</v>
      </c>
      <c r="I198">
        <v>-117.46899999999999</v>
      </c>
      <c r="J198">
        <v>1.5</v>
      </c>
      <c r="K198" t="s">
        <v>131</v>
      </c>
      <c r="L198">
        <v>76</v>
      </c>
      <c r="M198">
        <v>0.13</v>
      </c>
      <c r="N198">
        <v>0.13</v>
      </c>
      <c r="O198">
        <v>0.31</v>
      </c>
      <c r="P198">
        <v>0</v>
      </c>
      <c r="Q198">
        <v>311</v>
      </c>
      <c r="R198">
        <v>81</v>
      </c>
      <c r="S198">
        <v>135</v>
      </c>
      <c r="T198">
        <v>21</v>
      </c>
      <c r="U198">
        <v>34</v>
      </c>
      <c r="V198">
        <v>22</v>
      </c>
      <c r="W198">
        <v>30</v>
      </c>
      <c r="X198" t="s">
        <v>133</v>
      </c>
      <c r="Y198">
        <v>69</v>
      </c>
      <c r="Z198">
        <v>69</v>
      </c>
      <c r="AA198">
        <v>22</v>
      </c>
      <c r="AB198">
        <v>48</v>
      </c>
    </row>
    <row r="199" spans="1:28" x14ac:dyDescent="0.2">
      <c r="A199" s="4">
        <v>38446639</v>
      </c>
      <c r="B199" s="1">
        <v>43651</v>
      </c>
      <c r="C199" s="13">
        <v>8.450405092592593E-2</v>
      </c>
      <c r="D199" t="s">
        <v>129</v>
      </c>
      <c r="E199" t="s">
        <v>130</v>
      </c>
      <c r="F199">
        <v>3.25</v>
      </c>
      <c r="G199" t="s">
        <v>130</v>
      </c>
      <c r="H199">
        <v>35.774000000000001</v>
      </c>
      <c r="I199">
        <v>-117.617</v>
      </c>
      <c r="J199">
        <v>2.8</v>
      </c>
      <c r="K199" t="s">
        <v>131</v>
      </c>
      <c r="L199">
        <v>81</v>
      </c>
      <c r="M199">
        <v>0.13</v>
      </c>
      <c r="N199">
        <v>0.12</v>
      </c>
      <c r="O199">
        <v>0.28999999999999998</v>
      </c>
      <c r="P199">
        <v>0</v>
      </c>
      <c r="Q199">
        <v>314</v>
      </c>
      <c r="R199">
        <v>78</v>
      </c>
      <c r="S199">
        <v>-177</v>
      </c>
      <c r="T199">
        <v>19</v>
      </c>
      <c r="U199">
        <v>9</v>
      </c>
      <c r="V199">
        <v>40</v>
      </c>
      <c r="W199">
        <v>6</v>
      </c>
      <c r="X199" t="s">
        <v>131</v>
      </c>
      <c r="Y199">
        <v>100</v>
      </c>
      <c r="Z199">
        <v>73</v>
      </c>
      <c r="AA199">
        <v>39</v>
      </c>
      <c r="AB199">
        <v>36</v>
      </c>
    </row>
    <row r="200" spans="1:28" x14ac:dyDescent="0.2">
      <c r="A200" s="4">
        <v>38446647</v>
      </c>
      <c r="B200" s="1">
        <v>43651</v>
      </c>
      <c r="C200" s="13">
        <v>8.4710763888888888E-2</v>
      </c>
      <c r="D200" t="s">
        <v>129</v>
      </c>
      <c r="E200" t="s">
        <v>130</v>
      </c>
      <c r="F200">
        <v>3.98</v>
      </c>
      <c r="G200" t="s">
        <v>47</v>
      </c>
      <c r="H200">
        <v>35.64</v>
      </c>
      <c r="I200">
        <v>-117.54600000000001</v>
      </c>
      <c r="J200">
        <v>11.3</v>
      </c>
      <c r="K200" t="s">
        <v>131</v>
      </c>
      <c r="L200">
        <v>110</v>
      </c>
      <c r="M200">
        <v>0.17</v>
      </c>
      <c r="N200">
        <v>0.13</v>
      </c>
      <c r="O200">
        <v>0.39</v>
      </c>
      <c r="P200">
        <v>0</v>
      </c>
      <c r="Q200">
        <v>125</v>
      </c>
      <c r="R200">
        <v>83</v>
      </c>
      <c r="S200">
        <v>154</v>
      </c>
      <c r="T200">
        <v>13</v>
      </c>
      <c r="U200">
        <v>15</v>
      </c>
      <c r="V200">
        <v>16</v>
      </c>
      <c r="W200">
        <v>16</v>
      </c>
      <c r="X200" t="s">
        <v>131</v>
      </c>
      <c r="Y200">
        <v>100</v>
      </c>
      <c r="Z200">
        <v>39</v>
      </c>
      <c r="AA200">
        <v>44</v>
      </c>
      <c r="AB200">
        <v>129</v>
      </c>
    </row>
    <row r="201" spans="1:28" ht="17" x14ac:dyDescent="0.25">
      <c r="A201" s="3">
        <v>38446655</v>
      </c>
      <c r="B201" s="1">
        <v>43651</v>
      </c>
      <c r="C201" s="13">
        <v>8.6471759259259262E-2</v>
      </c>
      <c r="D201" t="s">
        <v>129</v>
      </c>
      <c r="E201" t="s">
        <v>130</v>
      </c>
      <c r="F201">
        <v>2.16</v>
      </c>
      <c r="G201" t="s">
        <v>130</v>
      </c>
      <c r="H201">
        <v>35.744999999999997</v>
      </c>
      <c r="I201">
        <v>-117.54900000000001</v>
      </c>
      <c r="J201">
        <v>8.1</v>
      </c>
      <c r="K201" t="s">
        <v>131</v>
      </c>
      <c r="L201">
        <v>59</v>
      </c>
      <c r="M201">
        <v>0.13</v>
      </c>
      <c r="N201">
        <v>0.15</v>
      </c>
      <c r="O201">
        <v>0.61</v>
      </c>
      <c r="P201">
        <v>0</v>
      </c>
      <c r="Q201">
        <v>129</v>
      </c>
      <c r="R201">
        <v>87</v>
      </c>
      <c r="S201">
        <v>-176</v>
      </c>
      <c r="T201">
        <v>22</v>
      </c>
      <c r="U201">
        <v>22</v>
      </c>
      <c r="V201">
        <v>19</v>
      </c>
      <c r="W201">
        <v>20</v>
      </c>
      <c r="X201" t="s">
        <v>131</v>
      </c>
      <c r="Y201">
        <v>93</v>
      </c>
      <c r="Z201">
        <v>21</v>
      </c>
      <c r="AA201">
        <v>14</v>
      </c>
      <c r="AB201">
        <v>150</v>
      </c>
    </row>
    <row r="202" spans="1:28" x14ac:dyDescent="0.2">
      <c r="A202" s="4">
        <v>38446671</v>
      </c>
      <c r="B202" s="1">
        <v>43651</v>
      </c>
      <c r="C202" s="13">
        <v>8.702754629629629E-2</v>
      </c>
      <c r="D202" t="s">
        <v>129</v>
      </c>
      <c r="E202" t="s">
        <v>130</v>
      </c>
      <c r="F202">
        <v>3.4</v>
      </c>
      <c r="G202" t="s">
        <v>130</v>
      </c>
      <c r="H202">
        <v>35.655999999999999</v>
      </c>
      <c r="I202">
        <v>-117.523</v>
      </c>
      <c r="J202">
        <v>1.9</v>
      </c>
      <c r="K202" t="s">
        <v>131</v>
      </c>
      <c r="L202">
        <v>91</v>
      </c>
      <c r="M202">
        <v>0.14000000000000001</v>
      </c>
      <c r="N202">
        <v>0.12</v>
      </c>
      <c r="O202">
        <v>0.35</v>
      </c>
      <c r="P202">
        <v>0</v>
      </c>
      <c r="Q202">
        <v>346</v>
      </c>
      <c r="R202">
        <v>70</v>
      </c>
      <c r="S202">
        <v>171</v>
      </c>
      <c r="T202">
        <v>14</v>
      </c>
      <c r="U202">
        <v>14</v>
      </c>
      <c r="V202">
        <v>41</v>
      </c>
      <c r="W202">
        <v>15</v>
      </c>
      <c r="X202" t="s">
        <v>131</v>
      </c>
      <c r="Y202">
        <v>100</v>
      </c>
      <c r="Z202">
        <v>71</v>
      </c>
      <c r="AA202">
        <v>37</v>
      </c>
      <c r="AB202">
        <v>57</v>
      </c>
    </row>
    <row r="203" spans="1:28" ht="17" x14ac:dyDescent="0.25">
      <c r="A203" s="3">
        <v>38446767</v>
      </c>
      <c r="B203" s="1">
        <v>43651</v>
      </c>
      <c r="C203" s="13">
        <v>9.2961458333333344E-2</v>
      </c>
      <c r="D203" t="s">
        <v>129</v>
      </c>
      <c r="E203" t="s">
        <v>130</v>
      </c>
      <c r="F203">
        <v>2.63</v>
      </c>
      <c r="G203" t="s">
        <v>130</v>
      </c>
      <c r="H203">
        <v>35.64</v>
      </c>
      <c r="I203">
        <v>-117.55200000000001</v>
      </c>
      <c r="J203">
        <v>10.9</v>
      </c>
      <c r="K203" t="s">
        <v>131</v>
      </c>
      <c r="L203">
        <v>82</v>
      </c>
      <c r="M203">
        <v>0.13</v>
      </c>
      <c r="N203">
        <v>0.12</v>
      </c>
      <c r="O203">
        <v>0.26</v>
      </c>
      <c r="P203">
        <v>0</v>
      </c>
      <c r="Q203">
        <v>300</v>
      </c>
      <c r="R203">
        <v>78</v>
      </c>
      <c r="S203">
        <v>-168</v>
      </c>
      <c r="T203">
        <v>25</v>
      </c>
      <c r="U203">
        <v>24</v>
      </c>
      <c r="V203">
        <v>22</v>
      </c>
      <c r="W203">
        <v>14</v>
      </c>
      <c r="X203" t="s">
        <v>131</v>
      </c>
      <c r="Y203">
        <v>84</v>
      </c>
      <c r="Z203">
        <v>25</v>
      </c>
      <c r="AA203">
        <v>19</v>
      </c>
      <c r="AB203">
        <v>152</v>
      </c>
    </row>
    <row r="204" spans="1:28" ht="17" x14ac:dyDescent="0.25">
      <c r="A204" s="3">
        <v>38446799</v>
      </c>
      <c r="B204" s="1">
        <v>43651</v>
      </c>
      <c r="C204" s="13">
        <v>9.6261574074074083E-2</v>
      </c>
      <c r="D204" t="s">
        <v>129</v>
      </c>
      <c r="E204" t="s">
        <v>130</v>
      </c>
      <c r="F204">
        <v>2.4300000000000002</v>
      </c>
      <c r="G204" t="s">
        <v>130</v>
      </c>
      <c r="H204">
        <v>35.610999999999997</v>
      </c>
      <c r="I204">
        <v>-117.59099999999999</v>
      </c>
      <c r="J204">
        <v>4.7</v>
      </c>
      <c r="K204" t="s">
        <v>131</v>
      </c>
      <c r="L204">
        <v>84</v>
      </c>
      <c r="M204">
        <v>0.13</v>
      </c>
      <c r="N204">
        <v>0.11</v>
      </c>
      <c r="O204">
        <v>0.45</v>
      </c>
      <c r="P204">
        <v>0</v>
      </c>
      <c r="Q204">
        <v>316</v>
      </c>
      <c r="R204">
        <v>84</v>
      </c>
      <c r="S204">
        <v>178</v>
      </c>
      <c r="T204">
        <v>16</v>
      </c>
      <c r="U204">
        <v>22</v>
      </c>
      <c r="V204">
        <v>21</v>
      </c>
      <c r="W204">
        <v>9</v>
      </c>
      <c r="X204" t="s">
        <v>131</v>
      </c>
      <c r="Y204">
        <v>97</v>
      </c>
      <c r="Z204">
        <v>22</v>
      </c>
      <c r="AA204">
        <v>17</v>
      </c>
      <c r="AB204">
        <v>133</v>
      </c>
    </row>
    <row r="205" spans="1:28" x14ac:dyDescent="0.2">
      <c r="A205" s="4">
        <v>38446807</v>
      </c>
      <c r="B205" s="1">
        <v>43651</v>
      </c>
      <c r="C205" s="13">
        <v>9.7012615740740729E-2</v>
      </c>
      <c r="D205" t="s">
        <v>129</v>
      </c>
      <c r="E205" t="s">
        <v>130</v>
      </c>
      <c r="F205">
        <v>3.26</v>
      </c>
      <c r="G205" t="s">
        <v>130</v>
      </c>
      <c r="H205">
        <v>35.773000000000003</v>
      </c>
      <c r="I205">
        <v>-117.619</v>
      </c>
      <c r="J205">
        <v>2.8</v>
      </c>
      <c r="K205" t="s">
        <v>131</v>
      </c>
      <c r="L205">
        <v>97</v>
      </c>
      <c r="M205">
        <v>0.15</v>
      </c>
      <c r="N205">
        <v>0.12</v>
      </c>
      <c r="O205">
        <v>0.26</v>
      </c>
      <c r="P205">
        <v>0</v>
      </c>
      <c r="Q205">
        <v>331</v>
      </c>
      <c r="R205">
        <v>76</v>
      </c>
      <c r="S205">
        <v>-171</v>
      </c>
      <c r="T205">
        <v>12</v>
      </c>
      <c r="U205">
        <v>12</v>
      </c>
      <c r="V205">
        <v>41</v>
      </c>
      <c r="W205">
        <v>10</v>
      </c>
      <c r="X205" t="s">
        <v>131</v>
      </c>
      <c r="Y205">
        <v>100</v>
      </c>
      <c r="Z205">
        <v>73</v>
      </c>
      <c r="AA205">
        <v>38</v>
      </c>
      <c r="AB205">
        <v>38</v>
      </c>
    </row>
    <row r="206" spans="1:28" ht="17" x14ac:dyDescent="0.25">
      <c r="A206" s="3">
        <v>38446815</v>
      </c>
      <c r="B206" s="1">
        <v>43651</v>
      </c>
      <c r="C206" s="13">
        <v>9.8355439814814816E-2</v>
      </c>
      <c r="D206" t="s">
        <v>129</v>
      </c>
      <c r="E206" t="s">
        <v>130</v>
      </c>
      <c r="F206">
        <v>2.44</v>
      </c>
      <c r="G206" t="s">
        <v>130</v>
      </c>
      <c r="H206">
        <v>35.601999999999997</v>
      </c>
      <c r="I206">
        <v>-117.6</v>
      </c>
      <c r="J206">
        <v>5.7</v>
      </c>
      <c r="K206" t="s">
        <v>131</v>
      </c>
      <c r="L206">
        <v>72</v>
      </c>
      <c r="M206">
        <v>0.14000000000000001</v>
      </c>
      <c r="N206">
        <v>0.13</v>
      </c>
      <c r="O206">
        <v>0.63</v>
      </c>
      <c r="P206">
        <v>0</v>
      </c>
      <c r="Q206">
        <v>335</v>
      </c>
      <c r="R206">
        <v>65</v>
      </c>
      <c r="S206">
        <v>-160</v>
      </c>
      <c r="T206">
        <v>31</v>
      </c>
      <c r="U206">
        <v>35</v>
      </c>
      <c r="V206">
        <v>21</v>
      </c>
      <c r="W206">
        <v>15</v>
      </c>
      <c r="X206" t="s">
        <v>133</v>
      </c>
      <c r="Y206">
        <v>67</v>
      </c>
      <c r="Z206">
        <v>35</v>
      </c>
      <c r="AA206">
        <v>17</v>
      </c>
      <c r="AB206">
        <v>97</v>
      </c>
    </row>
    <row r="207" spans="1:28" ht="17" x14ac:dyDescent="0.25">
      <c r="A207" s="3">
        <v>38446831</v>
      </c>
      <c r="B207" s="1">
        <v>43651</v>
      </c>
      <c r="C207" s="13">
        <v>9.9950694444444446E-2</v>
      </c>
      <c r="D207" t="s">
        <v>129</v>
      </c>
      <c r="E207" t="s">
        <v>130</v>
      </c>
      <c r="F207">
        <v>2.75</v>
      </c>
      <c r="G207" t="s">
        <v>130</v>
      </c>
      <c r="H207">
        <v>35.713999999999999</v>
      </c>
      <c r="I207">
        <v>-117.477</v>
      </c>
      <c r="J207">
        <v>2.1</v>
      </c>
      <c r="K207" t="s">
        <v>131</v>
      </c>
      <c r="L207">
        <v>71</v>
      </c>
      <c r="M207">
        <v>0.12</v>
      </c>
      <c r="N207">
        <v>0.13</v>
      </c>
      <c r="O207">
        <v>0.31</v>
      </c>
      <c r="P207">
        <v>0</v>
      </c>
      <c r="Q207">
        <v>291</v>
      </c>
      <c r="R207">
        <v>75</v>
      </c>
      <c r="S207">
        <v>-173</v>
      </c>
      <c r="T207">
        <v>12</v>
      </c>
      <c r="U207">
        <v>15</v>
      </c>
      <c r="V207">
        <v>24</v>
      </c>
      <c r="W207">
        <v>19</v>
      </c>
      <c r="X207" t="s">
        <v>131</v>
      </c>
      <c r="Y207">
        <v>100</v>
      </c>
      <c r="Z207">
        <v>72</v>
      </c>
      <c r="AA207">
        <v>20</v>
      </c>
      <c r="AB207">
        <v>50</v>
      </c>
    </row>
    <row r="208" spans="1:28" ht="17" x14ac:dyDescent="0.25">
      <c r="A208" s="3">
        <v>38446855</v>
      </c>
      <c r="B208" s="1">
        <v>43651</v>
      </c>
      <c r="C208" s="13">
        <v>0.10145381944444444</v>
      </c>
      <c r="D208" t="s">
        <v>129</v>
      </c>
      <c r="E208" t="s">
        <v>130</v>
      </c>
      <c r="F208">
        <v>2.25</v>
      </c>
      <c r="G208" t="s">
        <v>130</v>
      </c>
      <c r="H208">
        <v>35.656999999999996</v>
      </c>
      <c r="I208">
        <v>-117.526</v>
      </c>
      <c r="J208">
        <v>2.2999999999999998</v>
      </c>
      <c r="K208" t="s">
        <v>131</v>
      </c>
      <c r="L208">
        <v>64</v>
      </c>
      <c r="M208">
        <v>0.13</v>
      </c>
      <c r="N208">
        <v>0.13</v>
      </c>
      <c r="O208">
        <v>0.34</v>
      </c>
      <c r="P208">
        <v>0</v>
      </c>
      <c r="Q208">
        <v>187</v>
      </c>
      <c r="R208">
        <v>68</v>
      </c>
      <c r="S208">
        <v>-178</v>
      </c>
      <c r="T208">
        <v>32</v>
      </c>
      <c r="U208">
        <v>27</v>
      </c>
      <c r="V208">
        <v>21</v>
      </c>
      <c r="W208">
        <v>31</v>
      </c>
      <c r="X208" t="s">
        <v>133</v>
      </c>
      <c r="Y208">
        <v>75</v>
      </c>
      <c r="Z208">
        <v>70</v>
      </c>
      <c r="AA208">
        <v>17</v>
      </c>
      <c r="AB208">
        <v>42</v>
      </c>
    </row>
    <row r="209" spans="1:28" ht="17" x14ac:dyDescent="0.25">
      <c r="A209" s="3">
        <v>38446879</v>
      </c>
      <c r="B209" s="1">
        <v>43651</v>
      </c>
      <c r="C209" s="13">
        <v>0.1042931712962963</v>
      </c>
      <c r="D209" t="s">
        <v>129</v>
      </c>
      <c r="E209" t="s">
        <v>130</v>
      </c>
      <c r="F209">
        <v>2.37</v>
      </c>
      <c r="G209" t="s">
        <v>130</v>
      </c>
      <c r="H209">
        <v>35.665999999999997</v>
      </c>
      <c r="I209">
        <v>-117.527</v>
      </c>
      <c r="J209">
        <v>6.5</v>
      </c>
      <c r="K209" t="s">
        <v>131</v>
      </c>
      <c r="L209">
        <v>72</v>
      </c>
      <c r="M209">
        <v>0.12</v>
      </c>
      <c r="N209">
        <v>0.13</v>
      </c>
      <c r="O209">
        <v>0.45</v>
      </c>
      <c r="P209">
        <v>0</v>
      </c>
      <c r="Q209">
        <v>16</v>
      </c>
      <c r="R209">
        <v>31</v>
      </c>
      <c r="S209">
        <v>-74</v>
      </c>
      <c r="T209">
        <v>34</v>
      </c>
      <c r="U209">
        <v>36</v>
      </c>
      <c r="V209">
        <v>16</v>
      </c>
      <c r="W209">
        <v>26</v>
      </c>
      <c r="X209" t="s">
        <v>132</v>
      </c>
      <c r="Y209">
        <v>51</v>
      </c>
      <c r="Z209">
        <v>19</v>
      </c>
      <c r="AA209">
        <v>18</v>
      </c>
      <c r="AB209">
        <v>146</v>
      </c>
    </row>
    <row r="210" spans="1:28" ht="17" x14ac:dyDescent="0.25">
      <c r="A210" s="3">
        <v>38446967</v>
      </c>
      <c r="B210" s="1">
        <v>43651</v>
      </c>
      <c r="C210" s="13">
        <v>0.11629039351851851</v>
      </c>
      <c r="D210" t="s">
        <v>129</v>
      </c>
      <c r="E210" t="s">
        <v>130</v>
      </c>
      <c r="F210">
        <v>2.4</v>
      </c>
      <c r="G210" t="s">
        <v>130</v>
      </c>
      <c r="H210">
        <v>35.671999999999997</v>
      </c>
      <c r="I210">
        <v>-117.51900000000001</v>
      </c>
      <c r="J210">
        <v>8</v>
      </c>
      <c r="K210" t="s">
        <v>131</v>
      </c>
      <c r="L210">
        <v>72</v>
      </c>
      <c r="M210">
        <v>0.12</v>
      </c>
      <c r="N210">
        <v>0.14000000000000001</v>
      </c>
      <c r="O210">
        <v>0.56999999999999995</v>
      </c>
      <c r="P210">
        <v>0</v>
      </c>
      <c r="Q210">
        <v>315</v>
      </c>
      <c r="R210">
        <v>83</v>
      </c>
      <c r="S210">
        <v>174</v>
      </c>
      <c r="T210">
        <v>22</v>
      </c>
      <c r="U210">
        <v>29</v>
      </c>
      <c r="V210">
        <v>18</v>
      </c>
      <c r="W210">
        <v>25</v>
      </c>
      <c r="X210" t="s">
        <v>133</v>
      </c>
      <c r="Y210">
        <v>74</v>
      </c>
      <c r="Z210">
        <v>20</v>
      </c>
      <c r="AA210">
        <v>15</v>
      </c>
      <c r="AB210">
        <v>150</v>
      </c>
    </row>
    <row r="211" spans="1:28" ht="17" x14ac:dyDescent="0.25">
      <c r="A211" s="3">
        <v>38447031</v>
      </c>
      <c r="B211" s="1">
        <v>43651</v>
      </c>
      <c r="C211" s="13">
        <v>0.12348553240740741</v>
      </c>
      <c r="D211" t="s">
        <v>129</v>
      </c>
      <c r="E211" t="s">
        <v>130</v>
      </c>
      <c r="F211">
        <v>2.08</v>
      </c>
      <c r="G211" t="s">
        <v>130</v>
      </c>
      <c r="H211">
        <v>35.598999999999997</v>
      </c>
      <c r="I211">
        <v>-117.58499999999999</v>
      </c>
      <c r="J211">
        <v>4.8</v>
      </c>
      <c r="K211" t="s">
        <v>131</v>
      </c>
      <c r="L211">
        <v>70</v>
      </c>
      <c r="M211">
        <v>0.14000000000000001</v>
      </c>
      <c r="N211">
        <v>0.14000000000000001</v>
      </c>
      <c r="O211">
        <v>0.41</v>
      </c>
      <c r="P211">
        <v>0</v>
      </c>
      <c r="Q211">
        <v>133</v>
      </c>
      <c r="R211">
        <v>75</v>
      </c>
      <c r="S211">
        <v>164</v>
      </c>
      <c r="T211">
        <v>27</v>
      </c>
      <c r="U211">
        <v>33</v>
      </c>
      <c r="V211">
        <v>18</v>
      </c>
      <c r="W211">
        <v>27</v>
      </c>
      <c r="X211" t="s">
        <v>133</v>
      </c>
      <c r="Y211">
        <v>77</v>
      </c>
      <c r="Z211">
        <v>48</v>
      </c>
      <c r="AA211">
        <v>17</v>
      </c>
      <c r="AB211">
        <v>44</v>
      </c>
    </row>
    <row r="212" spans="1:28" ht="17" x14ac:dyDescent="0.25">
      <c r="A212" s="3">
        <v>38447039</v>
      </c>
      <c r="B212" s="1">
        <v>43651</v>
      </c>
      <c r="C212" s="13">
        <v>0.12419814814814815</v>
      </c>
      <c r="D212" t="s">
        <v>129</v>
      </c>
      <c r="E212" t="s">
        <v>130</v>
      </c>
      <c r="F212">
        <v>2.2000000000000002</v>
      </c>
      <c r="G212" t="s">
        <v>130</v>
      </c>
      <c r="H212">
        <v>35.707000000000001</v>
      </c>
      <c r="I212">
        <v>-117.477</v>
      </c>
      <c r="J212">
        <v>1.3</v>
      </c>
      <c r="K212" t="s">
        <v>131</v>
      </c>
      <c r="L212">
        <v>67</v>
      </c>
      <c r="M212">
        <v>0.14000000000000001</v>
      </c>
      <c r="N212">
        <v>0.16</v>
      </c>
      <c r="O212">
        <v>0.36</v>
      </c>
      <c r="P212">
        <v>0</v>
      </c>
      <c r="Q212">
        <v>308</v>
      </c>
      <c r="R212">
        <v>81</v>
      </c>
      <c r="S212">
        <v>175</v>
      </c>
      <c r="T212">
        <v>26</v>
      </c>
      <c r="U212">
        <v>30</v>
      </c>
      <c r="V212">
        <v>19</v>
      </c>
      <c r="W212">
        <v>17</v>
      </c>
      <c r="X212" t="s">
        <v>133</v>
      </c>
      <c r="Y212">
        <v>84</v>
      </c>
      <c r="Z212">
        <v>69</v>
      </c>
      <c r="AA212">
        <v>18</v>
      </c>
      <c r="AB212">
        <v>65</v>
      </c>
    </row>
    <row r="213" spans="1:28" ht="17" x14ac:dyDescent="0.25">
      <c r="A213" s="3">
        <v>38447047</v>
      </c>
      <c r="B213" s="1">
        <v>43651</v>
      </c>
      <c r="C213" s="13">
        <v>0.12488310185185185</v>
      </c>
      <c r="D213" t="s">
        <v>129</v>
      </c>
      <c r="E213" t="s">
        <v>130</v>
      </c>
      <c r="F213">
        <v>2.81</v>
      </c>
      <c r="G213" t="s">
        <v>130</v>
      </c>
      <c r="H213">
        <v>35.658000000000001</v>
      </c>
      <c r="I213">
        <v>-117.523</v>
      </c>
      <c r="J213">
        <v>1.6</v>
      </c>
      <c r="K213" t="s">
        <v>131</v>
      </c>
      <c r="L213">
        <v>76</v>
      </c>
      <c r="M213">
        <v>0.15</v>
      </c>
      <c r="N213">
        <v>0.14000000000000001</v>
      </c>
      <c r="O213">
        <v>0.35</v>
      </c>
      <c r="P213">
        <v>0</v>
      </c>
      <c r="Q213">
        <v>326</v>
      </c>
      <c r="R213">
        <v>85</v>
      </c>
      <c r="S213">
        <v>166</v>
      </c>
      <c r="T213">
        <v>19</v>
      </c>
      <c r="U213">
        <v>30</v>
      </c>
      <c r="V213">
        <v>18</v>
      </c>
      <c r="W213">
        <v>13</v>
      </c>
      <c r="X213" t="s">
        <v>133</v>
      </c>
      <c r="Y213">
        <v>79</v>
      </c>
      <c r="Z213">
        <v>69</v>
      </c>
      <c r="AA213">
        <v>21</v>
      </c>
      <c r="AB213">
        <v>82</v>
      </c>
    </row>
    <row r="214" spans="1:28" ht="17" x14ac:dyDescent="0.25">
      <c r="A214" s="3">
        <v>38447055</v>
      </c>
      <c r="B214" s="1">
        <v>43651</v>
      </c>
      <c r="C214" s="13">
        <v>0.12584814814814815</v>
      </c>
      <c r="D214" t="s">
        <v>129</v>
      </c>
      <c r="E214" t="s">
        <v>130</v>
      </c>
      <c r="F214">
        <v>2.76</v>
      </c>
      <c r="G214" t="s">
        <v>130</v>
      </c>
      <c r="H214">
        <v>35.746000000000002</v>
      </c>
      <c r="I214">
        <v>-117.56699999999999</v>
      </c>
      <c r="J214">
        <v>6.8</v>
      </c>
      <c r="K214" t="s">
        <v>131</v>
      </c>
      <c r="L214">
        <v>77</v>
      </c>
      <c r="M214">
        <v>0.14000000000000001</v>
      </c>
      <c r="N214">
        <v>0.13</v>
      </c>
      <c r="O214">
        <v>0.42</v>
      </c>
      <c r="P214">
        <v>0</v>
      </c>
      <c r="Q214">
        <v>285</v>
      </c>
      <c r="R214">
        <v>83</v>
      </c>
      <c r="S214">
        <v>178</v>
      </c>
      <c r="T214">
        <v>16</v>
      </c>
      <c r="U214">
        <v>19</v>
      </c>
      <c r="V214">
        <v>24</v>
      </c>
      <c r="W214">
        <v>14</v>
      </c>
      <c r="X214" t="s">
        <v>131</v>
      </c>
      <c r="Y214">
        <v>99</v>
      </c>
      <c r="Z214">
        <v>37</v>
      </c>
      <c r="AA214">
        <v>21</v>
      </c>
      <c r="AB214">
        <v>93</v>
      </c>
    </row>
    <row r="215" spans="1:28" ht="17" x14ac:dyDescent="0.25">
      <c r="A215" s="3">
        <v>38447079</v>
      </c>
      <c r="B215" s="1">
        <v>43651</v>
      </c>
      <c r="C215" s="13">
        <v>0.12940196759259259</v>
      </c>
      <c r="D215" t="s">
        <v>129</v>
      </c>
      <c r="E215" t="s">
        <v>130</v>
      </c>
      <c r="F215">
        <v>2</v>
      </c>
      <c r="G215" t="s">
        <v>130</v>
      </c>
      <c r="H215">
        <v>35.706000000000003</v>
      </c>
      <c r="I215">
        <v>-117.476</v>
      </c>
      <c r="J215">
        <v>1</v>
      </c>
      <c r="K215" t="s">
        <v>131</v>
      </c>
      <c r="L215">
        <v>57</v>
      </c>
      <c r="M215">
        <v>0.14000000000000001</v>
      </c>
      <c r="N215">
        <v>0.18</v>
      </c>
      <c r="O215">
        <v>0.4</v>
      </c>
      <c r="P215">
        <v>0</v>
      </c>
      <c r="Q215">
        <v>305</v>
      </c>
      <c r="R215">
        <v>87</v>
      </c>
      <c r="S215">
        <v>144</v>
      </c>
      <c r="T215">
        <v>21</v>
      </c>
      <c r="U215">
        <v>31</v>
      </c>
      <c r="V215">
        <v>16</v>
      </c>
      <c r="W215">
        <v>30</v>
      </c>
      <c r="X215" t="s">
        <v>133</v>
      </c>
      <c r="Y215">
        <v>83</v>
      </c>
      <c r="Z215">
        <v>67</v>
      </c>
      <c r="AA215">
        <v>15</v>
      </c>
      <c r="AB215">
        <v>69</v>
      </c>
    </row>
    <row r="216" spans="1:28" x14ac:dyDescent="0.2">
      <c r="A216" s="4">
        <v>38447143</v>
      </c>
      <c r="B216" s="1">
        <v>43651</v>
      </c>
      <c r="C216" s="13">
        <v>0.13563310185185184</v>
      </c>
      <c r="D216" t="s">
        <v>129</v>
      </c>
      <c r="E216" t="s">
        <v>130</v>
      </c>
      <c r="F216">
        <v>3.24</v>
      </c>
      <c r="G216" t="s">
        <v>130</v>
      </c>
      <c r="H216">
        <v>35.630000000000003</v>
      </c>
      <c r="I216">
        <v>-117.566</v>
      </c>
      <c r="J216">
        <v>4.7</v>
      </c>
      <c r="K216" t="s">
        <v>131</v>
      </c>
      <c r="L216">
        <v>127</v>
      </c>
      <c r="M216">
        <v>0.13</v>
      </c>
      <c r="N216">
        <v>0.08</v>
      </c>
      <c r="O216">
        <v>0.28000000000000003</v>
      </c>
      <c r="P216">
        <v>0</v>
      </c>
      <c r="Q216">
        <v>244</v>
      </c>
      <c r="R216">
        <v>59</v>
      </c>
      <c r="S216">
        <v>-164</v>
      </c>
      <c r="T216">
        <v>12</v>
      </c>
      <c r="U216">
        <v>11</v>
      </c>
      <c r="V216">
        <v>43</v>
      </c>
      <c r="W216">
        <v>22</v>
      </c>
      <c r="X216" t="s">
        <v>131</v>
      </c>
      <c r="Y216">
        <v>100</v>
      </c>
      <c r="Z216">
        <v>55</v>
      </c>
      <c r="AA216">
        <v>53</v>
      </c>
      <c r="AB216">
        <v>78</v>
      </c>
    </row>
    <row r="217" spans="1:28" ht="17" x14ac:dyDescent="0.25">
      <c r="A217" s="3">
        <v>38447159</v>
      </c>
      <c r="B217" s="1">
        <v>43651</v>
      </c>
      <c r="C217" s="13">
        <v>0.13730243055555555</v>
      </c>
      <c r="D217" t="s">
        <v>129</v>
      </c>
      <c r="E217" t="s">
        <v>130</v>
      </c>
      <c r="F217">
        <v>2.2200000000000002</v>
      </c>
      <c r="G217" t="s">
        <v>130</v>
      </c>
      <c r="H217">
        <v>35.633000000000003</v>
      </c>
      <c r="I217">
        <v>-117.563</v>
      </c>
      <c r="J217">
        <v>2.9</v>
      </c>
      <c r="K217" t="s">
        <v>131</v>
      </c>
      <c r="L217">
        <v>72</v>
      </c>
      <c r="M217">
        <v>0.11</v>
      </c>
      <c r="N217">
        <v>0.1</v>
      </c>
      <c r="O217">
        <v>0.28999999999999998</v>
      </c>
      <c r="P217">
        <v>0</v>
      </c>
      <c r="Q217">
        <v>330</v>
      </c>
      <c r="R217">
        <v>90</v>
      </c>
      <c r="S217">
        <v>164</v>
      </c>
      <c r="T217">
        <v>14</v>
      </c>
      <c r="U217">
        <v>14</v>
      </c>
      <c r="V217">
        <v>24</v>
      </c>
      <c r="W217">
        <v>12</v>
      </c>
      <c r="X217" t="s">
        <v>131</v>
      </c>
      <c r="Y217">
        <v>100</v>
      </c>
      <c r="Z217">
        <v>64</v>
      </c>
      <c r="AA217">
        <v>21</v>
      </c>
      <c r="AB217">
        <v>67</v>
      </c>
    </row>
    <row r="218" spans="1:28" ht="17" x14ac:dyDescent="0.25">
      <c r="A218" s="3">
        <v>38447167</v>
      </c>
      <c r="B218" s="1">
        <v>43651</v>
      </c>
      <c r="C218" s="13">
        <v>0.13761296296296296</v>
      </c>
      <c r="D218" t="s">
        <v>129</v>
      </c>
      <c r="E218" t="s">
        <v>130</v>
      </c>
      <c r="F218">
        <v>2.25</v>
      </c>
      <c r="G218" t="s">
        <v>130</v>
      </c>
      <c r="H218">
        <v>35.695999999999998</v>
      </c>
      <c r="I218">
        <v>-117.482</v>
      </c>
      <c r="J218">
        <v>4.5999999999999996</v>
      </c>
      <c r="K218" t="s">
        <v>131</v>
      </c>
      <c r="L218">
        <v>63</v>
      </c>
      <c r="M218">
        <v>0.13</v>
      </c>
      <c r="N218">
        <v>0.16</v>
      </c>
      <c r="O218">
        <v>0.49</v>
      </c>
      <c r="P218">
        <v>0</v>
      </c>
      <c r="Q218">
        <v>151</v>
      </c>
      <c r="R218">
        <v>33</v>
      </c>
      <c r="S218">
        <v>87</v>
      </c>
      <c r="T218">
        <v>50</v>
      </c>
      <c r="U218">
        <v>37</v>
      </c>
      <c r="V218">
        <v>25</v>
      </c>
      <c r="W218">
        <v>27</v>
      </c>
      <c r="X218" t="s">
        <v>132</v>
      </c>
      <c r="Y218">
        <v>50</v>
      </c>
      <c r="Z218">
        <v>71</v>
      </c>
      <c r="AA218">
        <v>12</v>
      </c>
      <c r="AB218">
        <v>49</v>
      </c>
    </row>
    <row r="219" spans="1:28" x14ac:dyDescent="0.2">
      <c r="A219" s="4">
        <v>38447191</v>
      </c>
      <c r="B219" s="1">
        <v>43651</v>
      </c>
      <c r="C219" s="13">
        <v>0.13881446759259261</v>
      </c>
      <c r="D219" t="s">
        <v>129</v>
      </c>
      <c r="E219" t="s">
        <v>130</v>
      </c>
      <c r="F219">
        <v>3.41</v>
      </c>
      <c r="G219" t="s">
        <v>130</v>
      </c>
      <c r="H219">
        <v>35.655000000000001</v>
      </c>
      <c r="I219">
        <v>-117.52200000000001</v>
      </c>
      <c r="J219">
        <v>1.5</v>
      </c>
      <c r="K219" t="s">
        <v>131</v>
      </c>
      <c r="L219">
        <v>97</v>
      </c>
      <c r="M219">
        <v>0.12</v>
      </c>
      <c r="N219">
        <v>0.1</v>
      </c>
      <c r="O219">
        <v>0.21</v>
      </c>
      <c r="P219">
        <v>0</v>
      </c>
      <c r="Q219">
        <v>152</v>
      </c>
      <c r="R219">
        <v>82</v>
      </c>
      <c r="S219">
        <v>-168</v>
      </c>
      <c r="T219">
        <v>12</v>
      </c>
      <c r="U219">
        <v>10</v>
      </c>
      <c r="V219">
        <v>41</v>
      </c>
      <c r="W219">
        <v>11</v>
      </c>
      <c r="X219" t="s">
        <v>131</v>
      </c>
      <c r="Y219">
        <v>100</v>
      </c>
      <c r="Z219">
        <v>71</v>
      </c>
      <c r="AA219">
        <v>41</v>
      </c>
      <c r="AB219">
        <v>62</v>
      </c>
    </row>
    <row r="220" spans="1:28" ht="17" x14ac:dyDescent="0.25">
      <c r="A220" s="3">
        <v>38447207</v>
      </c>
      <c r="B220" s="1">
        <v>43651</v>
      </c>
      <c r="C220" s="13">
        <v>0.13996550925925924</v>
      </c>
      <c r="D220" t="s">
        <v>129</v>
      </c>
      <c r="E220" t="s">
        <v>130</v>
      </c>
      <c r="F220">
        <v>2.56</v>
      </c>
      <c r="G220" t="s">
        <v>130</v>
      </c>
      <c r="H220">
        <v>35.774999999999999</v>
      </c>
      <c r="I220">
        <v>-117.61499999999999</v>
      </c>
      <c r="J220">
        <v>2.6</v>
      </c>
      <c r="K220" t="s">
        <v>131</v>
      </c>
      <c r="L220">
        <v>75</v>
      </c>
      <c r="M220">
        <v>0.15</v>
      </c>
      <c r="N220">
        <v>0.15</v>
      </c>
      <c r="O220">
        <v>0.28000000000000003</v>
      </c>
      <c r="P220">
        <v>0</v>
      </c>
      <c r="Q220">
        <v>345</v>
      </c>
      <c r="R220">
        <v>87</v>
      </c>
      <c r="S220">
        <v>170</v>
      </c>
      <c r="T220">
        <v>16</v>
      </c>
      <c r="U220">
        <v>17</v>
      </c>
      <c r="V220">
        <v>23</v>
      </c>
      <c r="W220">
        <v>10</v>
      </c>
      <c r="X220" t="s">
        <v>131</v>
      </c>
      <c r="Y220">
        <v>98</v>
      </c>
      <c r="Z220">
        <v>73</v>
      </c>
      <c r="AA220">
        <v>19</v>
      </c>
      <c r="AB220">
        <v>35</v>
      </c>
    </row>
    <row r="221" spans="1:28" ht="17" x14ac:dyDescent="0.25">
      <c r="A221" s="3">
        <v>38447215</v>
      </c>
      <c r="B221" s="1">
        <v>43651</v>
      </c>
      <c r="C221" s="13">
        <v>0.14163391203703704</v>
      </c>
      <c r="D221" t="s">
        <v>129</v>
      </c>
      <c r="E221" t="s">
        <v>130</v>
      </c>
      <c r="F221">
        <v>2.19</v>
      </c>
      <c r="G221" t="s">
        <v>130</v>
      </c>
      <c r="H221">
        <v>35.725000000000001</v>
      </c>
      <c r="I221">
        <v>-117.52</v>
      </c>
      <c r="J221">
        <v>10.8</v>
      </c>
      <c r="K221" t="s">
        <v>131</v>
      </c>
      <c r="L221">
        <v>67</v>
      </c>
      <c r="M221">
        <v>0.14000000000000001</v>
      </c>
      <c r="N221">
        <v>0.17</v>
      </c>
      <c r="O221">
        <v>0.35</v>
      </c>
      <c r="P221">
        <v>0</v>
      </c>
      <c r="Q221">
        <v>313</v>
      </c>
      <c r="R221">
        <v>89</v>
      </c>
      <c r="S221">
        <v>175</v>
      </c>
      <c r="T221">
        <v>22</v>
      </c>
      <c r="U221">
        <v>18</v>
      </c>
      <c r="V221">
        <v>22</v>
      </c>
      <c r="W221">
        <v>24</v>
      </c>
      <c r="X221" t="s">
        <v>131</v>
      </c>
      <c r="Y221">
        <v>95</v>
      </c>
      <c r="Z221">
        <v>34</v>
      </c>
      <c r="AA221">
        <v>21</v>
      </c>
      <c r="AB221">
        <v>125</v>
      </c>
    </row>
    <row r="222" spans="1:28" ht="17" x14ac:dyDescent="0.25">
      <c r="A222" s="3">
        <v>38447231</v>
      </c>
      <c r="B222" s="1">
        <v>43651</v>
      </c>
      <c r="C222" s="13">
        <v>0.14259988425925926</v>
      </c>
      <c r="D222" t="s">
        <v>129</v>
      </c>
      <c r="E222" t="s">
        <v>130</v>
      </c>
      <c r="F222">
        <v>2.5499999999999998</v>
      </c>
      <c r="G222" t="s">
        <v>130</v>
      </c>
      <c r="H222">
        <v>35.69</v>
      </c>
      <c r="I222">
        <v>-117.51</v>
      </c>
      <c r="J222">
        <v>6.5</v>
      </c>
      <c r="K222" t="s">
        <v>131</v>
      </c>
      <c r="L222">
        <v>75</v>
      </c>
      <c r="M222">
        <v>0.14000000000000001</v>
      </c>
      <c r="N222">
        <v>0.15</v>
      </c>
      <c r="O222">
        <v>0.5</v>
      </c>
      <c r="P222">
        <v>0</v>
      </c>
      <c r="Q222">
        <v>302</v>
      </c>
      <c r="R222">
        <v>79</v>
      </c>
      <c r="S222">
        <v>175</v>
      </c>
      <c r="T222">
        <v>17</v>
      </c>
      <c r="U222">
        <v>18</v>
      </c>
      <c r="V222">
        <v>28</v>
      </c>
      <c r="W222">
        <v>18</v>
      </c>
      <c r="X222" t="s">
        <v>131</v>
      </c>
      <c r="Y222">
        <v>99</v>
      </c>
      <c r="Z222">
        <v>54</v>
      </c>
      <c r="AA222">
        <v>23</v>
      </c>
      <c r="AB222">
        <v>78</v>
      </c>
    </row>
    <row r="223" spans="1:28" ht="17" x14ac:dyDescent="0.25">
      <c r="A223" s="3">
        <v>38447295</v>
      </c>
      <c r="B223" s="1">
        <v>43651</v>
      </c>
      <c r="C223" s="13">
        <v>0.1479482638888889</v>
      </c>
      <c r="D223" t="s">
        <v>129</v>
      </c>
      <c r="E223" t="s">
        <v>130</v>
      </c>
      <c r="F223">
        <v>2.2999999999999998</v>
      </c>
      <c r="G223" t="s">
        <v>130</v>
      </c>
      <c r="H223">
        <v>35.692</v>
      </c>
      <c r="I223">
        <v>-117.511</v>
      </c>
      <c r="J223">
        <v>4.9000000000000004</v>
      </c>
      <c r="K223" t="s">
        <v>131</v>
      </c>
      <c r="L223">
        <v>77</v>
      </c>
      <c r="M223">
        <v>0.13</v>
      </c>
      <c r="N223">
        <v>0.14000000000000001</v>
      </c>
      <c r="O223">
        <v>0.48</v>
      </c>
      <c r="P223">
        <v>0</v>
      </c>
      <c r="Q223">
        <v>314</v>
      </c>
      <c r="R223">
        <v>88</v>
      </c>
      <c r="S223">
        <v>158</v>
      </c>
      <c r="T223">
        <v>15</v>
      </c>
      <c r="U223">
        <v>25</v>
      </c>
      <c r="V223">
        <v>23</v>
      </c>
      <c r="W223">
        <v>29</v>
      </c>
      <c r="X223" t="s">
        <v>131</v>
      </c>
      <c r="Y223">
        <v>96</v>
      </c>
      <c r="Z223">
        <v>65</v>
      </c>
      <c r="AA223">
        <v>21</v>
      </c>
      <c r="AB223">
        <v>70</v>
      </c>
    </row>
    <row r="224" spans="1:28" ht="17" x14ac:dyDescent="0.25">
      <c r="A224" s="3">
        <v>38447303</v>
      </c>
      <c r="B224" s="1">
        <v>43651</v>
      </c>
      <c r="C224" s="13">
        <v>0.14899062500000002</v>
      </c>
      <c r="D224" t="s">
        <v>129</v>
      </c>
      <c r="E224" t="s">
        <v>130</v>
      </c>
      <c r="F224">
        <v>2.11</v>
      </c>
      <c r="G224" t="s">
        <v>130</v>
      </c>
      <c r="H224">
        <v>35.698</v>
      </c>
      <c r="I224">
        <v>-117.50700000000001</v>
      </c>
      <c r="J224">
        <v>7.2</v>
      </c>
      <c r="K224" t="s">
        <v>131</v>
      </c>
      <c r="L224">
        <v>69</v>
      </c>
      <c r="M224">
        <v>0.13</v>
      </c>
      <c r="N224">
        <v>0.14000000000000001</v>
      </c>
      <c r="O224">
        <v>0.51</v>
      </c>
      <c r="P224">
        <v>0</v>
      </c>
      <c r="Q224">
        <v>302</v>
      </c>
      <c r="R224">
        <v>86</v>
      </c>
      <c r="S224">
        <v>173</v>
      </c>
      <c r="T224">
        <v>23</v>
      </c>
      <c r="U224">
        <v>33</v>
      </c>
      <c r="V224">
        <v>18</v>
      </c>
      <c r="W224">
        <v>22</v>
      </c>
      <c r="X224" t="s">
        <v>133</v>
      </c>
      <c r="Y224">
        <v>71</v>
      </c>
      <c r="Z224">
        <v>19</v>
      </c>
      <c r="AA224">
        <v>18</v>
      </c>
      <c r="AB224">
        <v>149</v>
      </c>
    </row>
    <row r="225" spans="1:28" ht="17" x14ac:dyDescent="0.25">
      <c r="A225" s="3">
        <v>38447319</v>
      </c>
      <c r="B225" s="1">
        <v>43651</v>
      </c>
      <c r="C225" s="13">
        <v>0.15049398148148149</v>
      </c>
      <c r="D225" t="s">
        <v>129</v>
      </c>
      <c r="E225" t="s">
        <v>130</v>
      </c>
      <c r="F225">
        <v>2.0699999999999998</v>
      </c>
      <c r="G225" t="s">
        <v>130</v>
      </c>
      <c r="H225">
        <v>35.637999999999998</v>
      </c>
      <c r="I225">
        <v>-117.613</v>
      </c>
      <c r="J225">
        <v>11.2</v>
      </c>
      <c r="K225" t="s">
        <v>131</v>
      </c>
      <c r="L225">
        <v>57</v>
      </c>
      <c r="M225">
        <v>0.13</v>
      </c>
      <c r="N225">
        <v>0.17</v>
      </c>
      <c r="O225">
        <v>0.5</v>
      </c>
      <c r="P225">
        <v>0</v>
      </c>
      <c r="Q225">
        <v>140</v>
      </c>
      <c r="R225">
        <v>74</v>
      </c>
      <c r="S225">
        <v>-137</v>
      </c>
      <c r="T225">
        <v>30</v>
      </c>
      <c r="U225">
        <v>41</v>
      </c>
      <c r="V225">
        <v>19</v>
      </c>
      <c r="W225">
        <v>33</v>
      </c>
      <c r="X225" t="s">
        <v>132</v>
      </c>
      <c r="Y225">
        <v>60</v>
      </c>
      <c r="Z225">
        <v>35</v>
      </c>
      <c r="AA225">
        <v>12</v>
      </c>
      <c r="AB225">
        <v>123</v>
      </c>
    </row>
    <row r="226" spans="1:28" ht="17" x14ac:dyDescent="0.25">
      <c r="A226" s="3">
        <v>38447383</v>
      </c>
      <c r="B226" s="1">
        <v>43651</v>
      </c>
      <c r="C226" s="13">
        <v>0.15709143518518517</v>
      </c>
      <c r="D226" t="s">
        <v>129</v>
      </c>
      <c r="E226" t="s">
        <v>130</v>
      </c>
      <c r="F226">
        <v>2.58</v>
      </c>
      <c r="G226" t="s">
        <v>130</v>
      </c>
      <c r="H226">
        <v>35.698999999999998</v>
      </c>
      <c r="I226">
        <v>-117.485</v>
      </c>
      <c r="J226">
        <v>1.5</v>
      </c>
      <c r="K226" t="s">
        <v>131</v>
      </c>
      <c r="L226">
        <v>70</v>
      </c>
      <c r="M226">
        <v>0.11</v>
      </c>
      <c r="N226">
        <v>0.11</v>
      </c>
      <c r="O226">
        <v>0.31</v>
      </c>
      <c r="P226">
        <v>0</v>
      </c>
      <c r="Q226">
        <v>125</v>
      </c>
      <c r="R226">
        <v>86</v>
      </c>
      <c r="S226">
        <v>-178</v>
      </c>
      <c r="T226">
        <v>19</v>
      </c>
      <c r="U226">
        <v>23</v>
      </c>
      <c r="V226">
        <v>21</v>
      </c>
      <c r="W226">
        <v>31</v>
      </c>
      <c r="X226" t="s">
        <v>131</v>
      </c>
      <c r="Y226">
        <v>97</v>
      </c>
      <c r="Z226">
        <v>75</v>
      </c>
      <c r="AA226">
        <v>20</v>
      </c>
      <c r="AB226">
        <v>40</v>
      </c>
    </row>
    <row r="227" spans="1:28" x14ac:dyDescent="0.2">
      <c r="A227" s="4">
        <v>38447391</v>
      </c>
      <c r="B227" s="1">
        <v>43651</v>
      </c>
      <c r="C227" s="13">
        <v>0.15757418981481483</v>
      </c>
      <c r="D227" t="s">
        <v>129</v>
      </c>
      <c r="E227" t="s">
        <v>130</v>
      </c>
      <c r="F227">
        <v>3.14</v>
      </c>
      <c r="G227" t="s">
        <v>130</v>
      </c>
      <c r="H227">
        <v>35.680999999999997</v>
      </c>
      <c r="I227">
        <v>-117.501</v>
      </c>
      <c r="J227">
        <v>1.4</v>
      </c>
      <c r="K227" t="s">
        <v>131</v>
      </c>
      <c r="L227">
        <v>79</v>
      </c>
      <c r="M227">
        <v>0.14000000000000001</v>
      </c>
      <c r="N227">
        <v>0.14000000000000001</v>
      </c>
      <c r="O227">
        <v>0.31</v>
      </c>
      <c r="P227">
        <v>0</v>
      </c>
      <c r="Q227">
        <v>154</v>
      </c>
      <c r="R227">
        <v>85</v>
      </c>
      <c r="S227">
        <v>179</v>
      </c>
      <c r="T227">
        <v>13</v>
      </c>
      <c r="U227">
        <v>13</v>
      </c>
      <c r="V227">
        <v>32</v>
      </c>
      <c r="W227">
        <v>10</v>
      </c>
      <c r="X227" t="s">
        <v>131</v>
      </c>
      <c r="Y227">
        <v>100</v>
      </c>
      <c r="Z227">
        <v>76</v>
      </c>
      <c r="AA227">
        <v>32</v>
      </c>
      <c r="AB227">
        <v>41</v>
      </c>
    </row>
    <row r="228" spans="1:28" ht="17" x14ac:dyDescent="0.25">
      <c r="A228" s="3">
        <v>38447407</v>
      </c>
      <c r="B228" s="1">
        <v>43651</v>
      </c>
      <c r="C228" s="13">
        <v>0.1598829861111111</v>
      </c>
      <c r="D228" t="s">
        <v>129</v>
      </c>
      <c r="E228" t="s">
        <v>130</v>
      </c>
      <c r="F228">
        <v>2.52</v>
      </c>
      <c r="G228" t="s">
        <v>130</v>
      </c>
      <c r="H228">
        <v>35.710999999999999</v>
      </c>
      <c r="I228">
        <v>-117.473</v>
      </c>
      <c r="J228">
        <v>0.7</v>
      </c>
      <c r="K228" t="s">
        <v>131</v>
      </c>
      <c r="L228">
        <v>68</v>
      </c>
      <c r="M228">
        <v>0.14000000000000001</v>
      </c>
      <c r="N228">
        <v>0.16</v>
      </c>
      <c r="O228">
        <v>0.35</v>
      </c>
      <c r="P228">
        <v>0</v>
      </c>
      <c r="Q228">
        <v>302</v>
      </c>
      <c r="R228">
        <v>73</v>
      </c>
      <c r="S228">
        <v>172</v>
      </c>
      <c r="T228">
        <v>32</v>
      </c>
      <c r="U228">
        <v>32</v>
      </c>
      <c r="V228">
        <v>26</v>
      </c>
      <c r="W228">
        <v>22</v>
      </c>
      <c r="X228" t="s">
        <v>133</v>
      </c>
      <c r="Y228">
        <v>63</v>
      </c>
      <c r="Z228">
        <v>71</v>
      </c>
      <c r="AA228">
        <v>21</v>
      </c>
      <c r="AB228">
        <v>65</v>
      </c>
    </row>
    <row r="229" spans="1:28" ht="17" x14ac:dyDescent="0.25">
      <c r="A229" s="3">
        <v>38447439</v>
      </c>
      <c r="B229" s="1">
        <v>43651</v>
      </c>
      <c r="C229" s="13">
        <v>0.1629832175925926</v>
      </c>
      <c r="D229" t="s">
        <v>129</v>
      </c>
      <c r="E229" t="s">
        <v>130</v>
      </c>
      <c r="F229">
        <v>2.16</v>
      </c>
      <c r="G229" t="s">
        <v>130</v>
      </c>
      <c r="H229">
        <v>35.697000000000003</v>
      </c>
      <c r="I229">
        <v>-117.48699999999999</v>
      </c>
      <c r="J229">
        <v>1.5</v>
      </c>
      <c r="K229" t="s">
        <v>131</v>
      </c>
      <c r="L229">
        <v>66</v>
      </c>
      <c r="M229">
        <v>0.12</v>
      </c>
      <c r="N229">
        <v>0.14000000000000001</v>
      </c>
      <c r="O229">
        <v>0.31</v>
      </c>
      <c r="P229">
        <v>0</v>
      </c>
      <c r="Q229">
        <v>163</v>
      </c>
      <c r="R229">
        <v>87</v>
      </c>
      <c r="S229">
        <v>-161</v>
      </c>
      <c r="T229">
        <v>26</v>
      </c>
      <c r="U229">
        <v>29</v>
      </c>
      <c r="V229">
        <v>21</v>
      </c>
      <c r="W229">
        <v>16</v>
      </c>
      <c r="X229" t="s">
        <v>133</v>
      </c>
      <c r="Y229">
        <v>75</v>
      </c>
      <c r="Z229">
        <v>73</v>
      </c>
      <c r="AA229">
        <v>20</v>
      </c>
      <c r="AB229">
        <v>44</v>
      </c>
    </row>
    <row r="230" spans="1:28" ht="17" x14ac:dyDescent="0.25">
      <c r="A230" s="3">
        <v>38447479</v>
      </c>
      <c r="B230" s="1">
        <v>43651</v>
      </c>
      <c r="C230" s="13">
        <v>0.1658199074074074</v>
      </c>
      <c r="D230" t="s">
        <v>129</v>
      </c>
      <c r="E230" t="s">
        <v>130</v>
      </c>
      <c r="F230">
        <v>2.02</v>
      </c>
      <c r="G230" t="s">
        <v>130</v>
      </c>
      <c r="H230">
        <v>35.747</v>
      </c>
      <c r="I230">
        <v>-117.56</v>
      </c>
      <c r="J230">
        <v>4</v>
      </c>
      <c r="K230" t="s">
        <v>131</v>
      </c>
      <c r="L230">
        <v>76</v>
      </c>
      <c r="M230">
        <v>0.13</v>
      </c>
      <c r="N230">
        <v>0.13</v>
      </c>
      <c r="O230">
        <v>0.36</v>
      </c>
      <c r="P230">
        <v>0</v>
      </c>
      <c r="Q230">
        <v>88</v>
      </c>
      <c r="R230">
        <v>13</v>
      </c>
      <c r="S230">
        <v>60</v>
      </c>
      <c r="T230">
        <v>41</v>
      </c>
      <c r="U230">
        <v>28</v>
      </c>
      <c r="V230">
        <v>22</v>
      </c>
      <c r="W230">
        <v>16</v>
      </c>
      <c r="X230" t="s">
        <v>133</v>
      </c>
      <c r="Y230">
        <v>61</v>
      </c>
      <c r="Z230">
        <v>68</v>
      </c>
      <c r="AA230">
        <v>17</v>
      </c>
      <c r="AB230">
        <v>61</v>
      </c>
    </row>
    <row r="231" spans="1:28" x14ac:dyDescent="0.2">
      <c r="A231" s="4">
        <v>38447591</v>
      </c>
      <c r="B231" s="1">
        <v>43651</v>
      </c>
      <c r="C231" s="13">
        <v>0.17475196759259259</v>
      </c>
      <c r="D231" t="s">
        <v>129</v>
      </c>
      <c r="E231" t="s">
        <v>130</v>
      </c>
      <c r="F231">
        <v>3.53</v>
      </c>
      <c r="G231" t="s">
        <v>47</v>
      </c>
      <c r="H231">
        <v>35.722000000000001</v>
      </c>
      <c r="I231">
        <v>-117.55500000000001</v>
      </c>
      <c r="J231">
        <v>2</v>
      </c>
      <c r="K231" t="s">
        <v>131</v>
      </c>
      <c r="L231">
        <v>140</v>
      </c>
      <c r="M231">
        <v>0.15</v>
      </c>
      <c r="N231">
        <v>0.1</v>
      </c>
      <c r="O231">
        <v>0.21</v>
      </c>
      <c r="P231">
        <v>0</v>
      </c>
      <c r="Q231">
        <v>330</v>
      </c>
      <c r="R231">
        <v>87</v>
      </c>
      <c r="S231">
        <v>-165</v>
      </c>
      <c r="T231">
        <v>10</v>
      </c>
      <c r="U231">
        <v>11</v>
      </c>
      <c r="V231">
        <v>64</v>
      </c>
      <c r="W231">
        <v>15</v>
      </c>
      <c r="X231" t="s">
        <v>131</v>
      </c>
      <c r="Y231">
        <v>100</v>
      </c>
      <c r="Z231">
        <v>77</v>
      </c>
      <c r="AA231">
        <v>58</v>
      </c>
      <c r="AB231">
        <v>53</v>
      </c>
    </row>
    <row r="232" spans="1:28" ht="17" x14ac:dyDescent="0.25">
      <c r="A232" s="3">
        <v>38447599</v>
      </c>
      <c r="B232" s="1">
        <v>43651</v>
      </c>
      <c r="C232" s="13">
        <v>0.17570763888888888</v>
      </c>
      <c r="D232" t="s">
        <v>129</v>
      </c>
      <c r="E232" t="s">
        <v>130</v>
      </c>
      <c r="F232">
        <v>2.62</v>
      </c>
      <c r="G232" t="s">
        <v>130</v>
      </c>
      <c r="H232">
        <v>35.679000000000002</v>
      </c>
      <c r="I232">
        <v>-117.54900000000001</v>
      </c>
      <c r="J232">
        <v>7.1</v>
      </c>
      <c r="K232" t="s">
        <v>131</v>
      </c>
      <c r="L232">
        <v>79</v>
      </c>
      <c r="M232">
        <v>0.13</v>
      </c>
      <c r="N232">
        <v>0.11</v>
      </c>
      <c r="O232">
        <v>0.38</v>
      </c>
      <c r="P232">
        <v>0</v>
      </c>
      <c r="Q232">
        <v>337</v>
      </c>
      <c r="R232">
        <v>46</v>
      </c>
      <c r="S232">
        <v>-110</v>
      </c>
      <c r="T232">
        <v>28</v>
      </c>
      <c r="U232">
        <v>25</v>
      </c>
      <c r="V232">
        <v>23</v>
      </c>
      <c r="W232">
        <v>25</v>
      </c>
      <c r="X232" t="s">
        <v>133</v>
      </c>
      <c r="Y232">
        <v>83</v>
      </c>
      <c r="Z232">
        <v>20</v>
      </c>
      <c r="AA232">
        <v>12</v>
      </c>
      <c r="AB232">
        <v>153</v>
      </c>
    </row>
    <row r="233" spans="1:28" ht="17" x14ac:dyDescent="0.25">
      <c r="A233" s="3">
        <v>38447615</v>
      </c>
      <c r="B233" s="1">
        <v>43651</v>
      </c>
      <c r="C233" s="13">
        <v>0.17684560185185186</v>
      </c>
      <c r="D233" t="s">
        <v>129</v>
      </c>
      <c r="E233" t="s">
        <v>130</v>
      </c>
      <c r="F233">
        <v>2.3199999999999998</v>
      </c>
      <c r="G233" t="s">
        <v>130</v>
      </c>
      <c r="H233">
        <v>35.643999999999998</v>
      </c>
      <c r="I233">
        <v>-117.604</v>
      </c>
      <c r="J233">
        <v>9.1999999999999993</v>
      </c>
      <c r="K233" t="s">
        <v>131</v>
      </c>
      <c r="L233">
        <v>47</v>
      </c>
      <c r="M233">
        <v>0.14000000000000001</v>
      </c>
      <c r="N233">
        <v>0.19</v>
      </c>
      <c r="O233">
        <v>0.59</v>
      </c>
      <c r="P233">
        <v>0</v>
      </c>
      <c r="Q233">
        <v>163</v>
      </c>
      <c r="R233">
        <v>51</v>
      </c>
      <c r="S233">
        <v>-135</v>
      </c>
      <c r="T233">
        <v>20</v>
      </c>
      <c r="U233">
        <v>28</v>
      </c>
      <c r="V233">
        <v>21</v>
      </c>
      <c r="W233">
        <v>4</v>
      </c>
      <c r="X233" t="s">
        <v>131</v>
      </c>
      <c r="Y233">
        <v>89</v>
      </c>
      <c r="Z233">
        <v>29</v>
      </c>
      <c r="AA233">
        <v>20</v>
      </c>
      <c r="AB233">
        <v>89</v>
      </c>
    </row>
    <row r="234" spans="1:28" x14ac:dyDescent="0.2">
      <c r="A234" s="4">
        <v>38447623</v>
      </c>
      <c r="B234" s="1">
        <v>43651</v>
      </c>
      <c r="C234" s="13">
        <v>0.17691319444444445</v>
      </c>
      <c r="D234" t="s">
        <v>129</v>
      </c>
      <c r="E234" t="s">
        <v>130</v>
      </c>
      <c r="F234">
        <v>3.56</v>
      </c>
      <c r="G234" t="s">
        <v>130</v>
      </c>
      <c r="H234">
        <v>35.698999999999998</v>
      </c>
      <c r="I234">
        <v>-117.48099999999999</v>
      </c>
      <c r="J234">
        <v>1.2</v>
      </c>
      <c r="K234" t="s">
        <v>131</v>
      </c>
      <c r="L234">
        <v>105</v>
      </c>
      <c r="M234">
        <v>0.15</v>
      </c>
      <c r="N234">
        <v>0.11</v>
      </c>
      <c r="O234">
        <v>0.22</v>
      </c>
      <c r="P234">
        <v>0</v>
      </c>
      <c r="Q234">
        <v>143</v>
      </c>
      <c r="R234">
        <v>88</v>
      </c>
      <c r="S234">
        <v>174</v>
      </c>
      <c r="T234">
        <v>12</v>
      </c>
      <c r="U234">
        <v>11</v>
      </c>
      <c r="V234">
        <v>31</v>
      </c>
      <c r="W234">
        <v>13</v>
      </c>
      <c r="X234" t="s">
        <v>131</v>
      </c>
      <c r="Y234">
        <v>100</v>
      </c>
      <c r="Z234">
        <v>72</v>
      </c>
      <c r="AA234">
        <v>44</v>
      </c>
      <c r="AB234">
        <v>69</v>
      </c>
    </row>
    <row r="235" spans="1:28" ht="17" x14ac:dyDescent="0.25">
      <c r="A235" s="3">
        <v>38447703</v>
      </c>
      <c r="B235" s="1">
        <v>43651</v>
      </c>
      <c r="C235" s="13">
        <v>0.18774317129629628</v>
      </c>
      <c r="D235" t="s">
        <v>129</v>
      </c>
      <c r="E235" t="s">
        <v>130</v>
      </c>
      <c r="F235">
        <v>2.34</v>
      </c>
      <c r="G235" t="s">
        <v>130</v>
      </c>
      <c r="H235">
        <v>35.646999999999998</v>
      </c>
      <c r="I235">
        <v>-117.551</v>
      </c>
      <c r="J235">
        <v>3.7</v>
      </c>
      <c r="K235" t="s">
        <v>131</v>
      </c>
      <c r="L235">
        <v>66</v>
      </c>
      <c r="M235">
        <v>0.14000000000000001</v>
      </c>
      <c r="N235">
        <v>0.15</v>
      </c>
      <c r="O235">
        <v>0.56000000000000005</v>
      </c>
      <c r="P235">
        <v>0</v>
      </c>
      <c r="Q235">
        <v>156</v>
      </c>
      <c r="R235">
        <v>86</v>
      </c>
      <c r="S235">
        <v>165</v>
      </c>
      <c r="T235">
        <v>19</v>
      </c>
      <c r="U235">
        <v>24</v>
      </c>
      <c r="V235">
        <v>24</v>
      </c>
      <c r="W235">
        <v>15</v>
      </c>
      <c r="X235" t="s">
        <v>131</v>
      </c>
      <c r="Y235">
        <v>80</v>
      </c>
      <c r="Z235">
        <v>66</v>
      </c>
      <c r="AA235">
        <v>22</v>
      </c>
      <c r="AB235">
        <v>44</v>
      </c>
    </row>
    <row r="236" spans="1:28" ht="17" x14ac:dyDescent="0.25">
      <c r="A236" s="3">
        <v>38447727</v>
      </c>
      <c r="B236" s="1">
        <v>43651</v>
      </c>
      <c r="C236" s="13">
        <v>0.1896400462962963</v>
      </c>
      <c r="D236" t="s">
        <v>129</v>
      </c>
      <c r="E236" t="s">
        <v>130</v>
      </c>
      <c r="F236">
        <v>2.61</v>
      </c>
      <c r="G236" t="s">
        <v>130</v>
      </c>
      <c r="H236">
        <v>35.658000000000001</v>
      </c>
      <c r="I236">
        <v>-117.523</v>
      </c>
      <c r="J236">
        <v>2.5</v>
      </c>
      <c r="K236" t="s">
        <v>131</v>
      </c>
      <c r="L236">
        <v>67</v>
      </c>
      <c r="M236">
        <v>0.15</v>
      </c>
      <c r="N236">
        <v>0.15</v>
      </c>
      <c r="O236">
        <v>0.35</v>
      </c>
      <c r="P236">
        <v>0</v>
      </c>
      <c r="Q236">
        <v>357</v>
      </c>
      <c r="R236">
        <v>87</v>
      </c>
      <c r="S236">
        <v>-175</v>
      </c>
      <c r="T236">
        <v>21</v>
      </c>
      <c r="U236">
        <v>22</v>
      </c>
      <c r="V236">
        <v>18</v>
      </c>
      <c r="W236">
        <v>18</v>
      </c>
      <c r="X236" t="s">
        <v>131</v>
      </c>
      <c r="Y236">
        <v>97</v>
      </c>
      <c r="Z236">
        <v>67</v>
      </c>
      <c r="AA236">
        <v>11</v>
      </c>
      <c r="AB236">
        <v>52</v>
      </c>
    </row>
    <row r="237" spans="1:28" ht="17" x14ac:dyDescent="0.25">
      <c r="A237" s="3">
        <v>38447799</v>
      </c>
      <c r="B237" s="1">
        <v>43651</v>
      </c>
      <c r="C237" s="13">
        <v>0.19591064814814815</v>
      </c>
      <c r="D237" t="s">
        <v>129</v>
      </c>
      <c r="E237" t="s">
        <v>130</v>
      </c>
      <c r="F237">
        <v>2.19</v>
      </c>
      <c r="G237" t="s">
        <v>130</v>
      </c>
      <c r="H237">
        <v>35.671999999999997</v>
      </c>
      <c r="I237">
        <v>-117.47</v>
      </c>
      <c r="J237">
        <v>9.6999999999999993</v>
      </c>
      <c r="K237" t="s">
        <v>131</v>
      </c>
      <c r="L237">
        <v>63</v>
      </c>
      <c r="M237">
        <v>0.14000000000000001</v>
      </c>
      <c r="N237">
        <v>0.18</v>
      </c>
      <c r="O237">
        <v>0.46</v>
      </c>
      <c r="P237">
        <v>0</v>
      </c>
      <c r="Q237">
        <v>55</v>
      </c>
      <c r="R237">
        <v>35</v>
      </c>
      <c r="S237">
        <v>-61</v>
      </c>
      <c r="T237">
        <v>42</v>
      </c>
      <c r="U237">
        <v>44</v>
      </c>
      <c r="V237">
        <v>21</v>
      </c>
      <c r="W237">
        <v>39</v>
      </c>
      <c r="X237" t="s">
        <v>132</v>
      </c>
      <c r="Y237">
        <v>53</v>
      </c>
      <c r="Z237">
        <v>31</v>
      </c>
      <c r="AA237">
        <v>12</v>
      </c>
      <c r="AB237">
        <v>126</v>
      </c>
    </row>
    <row r="238" spans="1:28" ht="17" x14ac:dyDescent="0.25">
      <c r="A238" s="3">
        <v>38447911</v>
      </c>
      <c r="B238" s="1">
        <v>43651</v>
      </c>
      <c r="C238" s="13">
        <v>0.20561666666666667</v>
      </c>
      <c r="D238" t="s">
        <v>129</v>
      </c>
      <c r="E238" t="s">
        <v>130</v>
      </c>
      <c r="F238">
        <v>2.56</v>
      </c>
      <c r="G238" t="s">
        <v>130</v>
      </c>
      <c r="H238">
        <v>35.655999999999999</v>
      </c>
      <c r="I238">
        <v>-117.54600000000001</v>
      </c>
      <c r="J238">
        <v>8</v>
      </c>
      <c r="K238" t="s">
        <v>131</v>
      </c>
      <c r="L238">
        <v>73</v>
      </c>
      <c r="M238">
        <v>0.13</v>
      </c>
      <c r="N238">
        <v>0.13</v>
      </c>
      <c r="O238">
        <v>0.57999999999999996</v>
      </c>
      <c r="P238">
        <v>0</v>
      </c>
      <c r="Q238">
        <v>176</v>
      </c>
      <c r="R238">
        <v>73</v>
      </c>
      <c r="S238">
        <v>172</v>
      </c>
      <c r="T238">
        <v>26</v>
      </c>
      <c r="U238">
        <v>23</v>
      </c>
      <c r="V238">
        <v>19</v>
      </c>
      <c r="W238">
        <v>28</v>
      </c>
      <c r="X238" t="s">
        <v>131</v>
      </c>
      <c r="Y238">
        <v>81</v>
      </c>
      <c r="Z238">
        <v>24</v>
      </c>
      <c r="AA238">
        <v>21</v>
      </c>
      <c r="AB238">
        <v>117</v>
      </c>
    </row>
    <row r="239" spans="1:28" ht="17" x14ac:dyDescent="0.25">
      <c r="A239" s="3">
        <v>38447927</v>
      </c>
      <c r="B239" s="1">
        <v>43651</v>
      </c>
      <c r="C239" s="13">
        <v>0.20948784722222222</v>
      </c>
      <c r="D239" t="s">
        <v>129</v>
      </c>
      <c r="E239" t="s">
        <v>130</v>
      </c>
      <c r="F239">
        <v>2.61</v>
      </c>
      <c r="G239" t="s">
        <v>130</v>
      </c>
      <c r="H239">
        <v>35.572000000000003</v>
      </c>
      <c r="I239">
        <v>-117.619</v>
      </c>
      <c r="J239">
        <v>4.8</v>
      </c>
      <c r="K239" t="s">
        <v>131</v>
      </c>
      <c r="L239">
        <v>74</v>
      </c>
      <c r="M239">
        <v>0.13</v>
      </c>
      <c r="N239">
        <v>0.12</v>
      </c>
      <c r="O239">
        <v>0.43</v>
      </c>
      <c r="P239">
        <v>0</v>
      </c>
      <c r="Q239">
        <v>320</v>
      </c>
      <c r="R239">
        <v>84</v>
      </c>
      <c r="S239">
        <v>175</v>
      </c>
      <c r="T239">
        <v>15</v>
      </c>
      <c r="U239">
        <v>18</v>
      </c>
      <c r="V239">
        <v>29</v>
      </c>
      <c r="W239">
        <v>12</v>
      </c>
      <c r="X239" t="s">
        <v>131</v>
      </c>
      <c r="Y239">
        <v>100</v>
      </c>
      <c r="Z239">
        <v>49</v>
      </c>
      <c r="AA239">
        <v>26</v>
      </c>
      <c r="AB239">
        <v>71</v>
      </c>
    </row>
    <row r="240" spans="1:28" ht="17" x14ac:dyDescent="0.25">
      <c r="A240" s="3">
        <v>38447967</v>
      </c>
      <c r="B240" s="1">
        <v>43651</v>
      </c>
      <c r="C240" s="13">
        <v>0.2112236111111111</v>
      </c>
      <c r="D240" t="s">
        <v>129</v>
      </c>
      <c r="E240" t="s">
        <v>130</v>
      </c>
      <c r="F240">
        <v>2.06</v>
      </c>
      <c r="G240" t="s">
        <v>130</v>
      </c>
      <c r="H240">
        <v>35.713999999999999</v>
      </c>
      <c r="I240">
        <v>-117.47799999999999</v>
      </c>
      <c r="J240">
        <v>1.1000000000000001</v>
      </c>
      <c r="K240" t="s">
        <v>131</v>
      </c>
      <c r="L240">
        <v>64</v>
      </c>
      <c r="M240">
        <v>0.16</v>
      </c>
      <c r="N240">
        <v>0.18</v>
      </c>
      <c r="O240">
        <v>0.4</v>
      </c>
      <c r="P240">
        <v>0</v>
      </c>
      <c r="Q240">
        <v>299</v>
      </c>
      <c r="R240">
        <v>84</v>
      </c>
      <c r="S240">
        <v>152</v>
      </c>
      <c r="T240">
        <v>20</v>
      </c>
      <c r="U240">
        <v>24</v>
      </c>
      <c r="V240">
        <v>19</v>
      </c>
      <c r="W240">
        <v>18</v>
      </c>
      <c r="X240" t="s">
        <v>131</v>
      </c>
      <c r="Y240">
        <v>95</v>
      </c>
      <c r="Z240">
        <v>65</v>
      </c>
      <c r="AA240">
        <v>14</v>
      </c>
      <c r="AB240">
        <v>68</v>
      </c>
    </row>
    <row r="241" spans="1:28" x14ac:dyDescent="0.2">
      <c r="A241" s="4">
        <v>38447999</v>
      </c>
      <c r="B241" s="1">
        <v>43651</v>
      </c>
      <c r="C241" s="13">
        <v>0.21571064814814814</v>
      </c>
      <c r="D241" t="s">
        <v>129</v>
      </c>
      <c r="E241" t="s">
        <v>130</v>
      </c>
      <c r="F241">
        <v>3.2</v>
      </c>
      <c r="G241" t="s">
        <v>130</v>
      </c>
      <c r="H241">
        <v>35.706000000000003</v>
      </c>
      <c r="I241">
        <v>-117.47799999999999</v>
      </c>
      <c r="J241">
        <v>2.4</v>
      </c>
      <c r="K241" t="s">
        <v>131</v>
      </c>
      <c r="L241">
        <v>105</v>
      </c>
      <c r="M241">
        <v>0.15</v>
      </c>
      <c r="N241">
        <v>0.11</v>
      </c>
      <c r="O241">
        <v>0.36</v>
      </c>
      <c r="P241">
        <v>0</v>
      </c>
      <c r="Q241">
        <v>283</v>
      </c>
      <c r="R241">
        <v>90</v>
      </c>
      <c r="S241">
        <v>174</v>
      </c>
      <c r="T241">
        <v>12</v>
      </c>
      <c r="U241">
        <v>14</v>
      </c>
      <c r="V241">
        <v>43</v>
      </c>
      <c r="W241">
        <v>15</v>
      </c>
      <c r="X241" t="s">
        <v>131</v>
      </c>
      <c r="Y241">
        <v>100</v>
      </c>
      <c r="Z241">
        <v>68</v>
      </c>
      <c r="AA241">
        <v>38</v>
      </c>
      <c r="AB241">
        <v>51</v>
      </c>
    </row>
    <row r="242" spans="1:28" ht="17" x14ac:dyDescent="0.25">
      <c r="A242" s="3">
        <v>38448007</v>
      </c>
      <c r="B242" s="1">
        <v>43651</v>
      </c>
      <c r="C242" s="13">
        <v>0.21637499999999998</v>
      </c>
      <c r="D242" t="s">
        <v>129</v>
      </c>
      <c r="E242" t="s">
        <v>130</v>
      </c>
      <c r="F242">
        <v>2.2799999999999998</v>
      </c>
      <c r="G242" t="s">
        <v>130</v>
      </c>
      <c r="H242">
        <v>35.741</v>
      </c>
      <c r="I242">
        <v>-117.541</v>
      </c>
      <c r="J242">
        <v>6.6</v>
      </c>
      <c r="K242" t="s">
        <v>131</v>
      </c>
      <c r="L242">
        <v>66</v>
      </c>
      <c r="M242">
        <v>0.13</v>
      </c>
      <c r="N242">
        <v>0.15</v>
      </c>
      <c r="O242">
        <v>0.49</v>
      </c>
      <c r="P242">
        <v>0</v>
      </c>
      <c r="Q242">
        <v>311</v>
      </c>
      <c r="R242">
        <v>88</v>
      </c>
      <c r="S242">
        <v>155</v>
      </c>
      <c r="T242">
        <v>28</v>
      </c>
      <c r="U242">
        <v>35</v>
      </c>
      <c r="V242">
        <v>19</v>
      </c>
      <c r="W242">
        <v>22</v>
      </c>
      <c r="X242" t="s">
        <v>133</v>
      </c>
      <c r="Y242">
        <v>64</v>
      </c>
      <c r="Z242">
        <v>19</v>
      </c>
      <c r="AA242">
        <v>8</v>
      </c>
      <c r="AB242">
        <v>152</v>
      </c>
    </row>
    <row r="243" spans="1:28" x14ac:dyDescent="0.2">
      <c r="A243" s="4">
        <v>38448031</v>
      </c>
      <c r="B243" s="1">
        <v>43651</v>
      </c>
      <c r="C243" s="13">
        <v>0.22112708333333334</v>
      </c>
      <c r="D243" t="s">
        <v>129</v>
      </c>
      <c r="E243" t="s">
        <v>130</v>
      </c>
      <c r="F243">
        <v>3.45</v>
      </c>
      <c r="G243" t="s">
        <v>47</v>
      </c>
      <c r="H243">
        <v>35.768999999999998</v>
      </c>
      <c r="I243">
        <v>-117.614</v>
      </c>
      <c r="J243">
        <v>2.6</v>
      </c>
      <c r="K243" t="s">
        <v>131</v>
      </c>
      <c r="L243">
        <v>111</v>
      </c>
      <c r="M243">
        <v>0.15</v>
      </c>
      <c r="N243">
        <v>0.1</v>
      </c>
      <c r="O243">
        <v>0.23</v>
      </c>
      <c r="P243">
        <v>0</v>
      </c>
      <c r="Q243">
        <v>336</v>
      </c>
      <c r="R243">
        <v>82</v>
      </c>
      <c r="S243">
        <v>-166</v>
      </c>
      <c r="T243">
        <v>10</v>
      </c>
      <c r="U243">
        <v>12</v>
      </c>
      <c r="V243">
        <v>49</v>
      </c>
      <c r="W243">
        <v>11</v>
      </c>
      <c r="X243" t="s">
        <v>131</v>
      </c>
      <c r="Y243">
        <v>99</v>
      </c>
      <c r="Z243">
        <v>76</v>
      </c>
      <c r="AA243">
        <v>49</v>
      </c>
      <c r="AB243">
        <v>59</v>
      </c>
    </row>
    <row r="244" spans="1:28" ht="17" x14ac:dyDescent="0.25">
      <c r="A244" s="3">
        <v>38448047</v>
      </c>
      <c r="B244" s="1">
        <v>43651</v>
      </c>
      <c r="C244" s="13">
        <v>0.22490613425925923</v>
      </c>
      <c r="D244" t="s">
        <v>129</v>
      </c>
      <c r="E244" t="s">
        <v>130</v>
      </c>
      <c r="F244">
        <v>2.04</v>
      </c>
      <c r="G244" t="s">
        <v>130</v>
      </c>
      <c r="H244">
        <v>35.686999999999998</v>
      </c>
      <c r="I244">
        <v>-117.501</v>
      </c>
      <c r="J244">
        <v>6.2</v>
      </c>
      <c r="K244" t="s">
        <v>131</v>
      </c>
      <c r="L244">
        <v>66</v>
      </c>
      <c r="M244">
        <v>0.12</v>
      </c>
      <c r="N244">
        <v>0.14000000000000001</v>
      </c>
      <c r="O244">
        <v>0.55000000000000004</v>
      </c>
      <c r="P244">
        <v>0</v>
      </c>
      <c r="Q244">
        <v>181</v>
      </c>
      <c r="R244">
        <v>75</v>
      </c>
      <c r="S244">
        <v>-148</v>
      </c>
      <c r="T244">
        <v>38</v>
      </c>
      <c r="U244">
        <v>38</v>
      </c>
      <c r="V244">
        <v>20</v>
      </c>
      <c r="W244">
        <v>9</v>
      </c>
      <c r="X244" t="s">
        <v>132</v>
      </c>
      <c r="Y244">
        <v>50</v>
      </c>
      <c r="Z244">
        <v>21</v>
      </c>
      <c r="AA244">
        <v>16</v>
      </c>
      <c r="AB244">
        <v>128</v>
      </c>
    </row>
    <row r="245" spans="1:28" ht="17" x14ac:dyDescent="0.25">
      <c r="A245" s="3">
        <v>38448055</v>
      </c>
      <c r="B245" s="1">
        <v>43651</v>
      </c>
      <c r="C245" s="13">
        <v>0.22555590277777779</v>
      </c>
      <c r="D245" t="s">
        <v>129</v>
      </c>
      <c r="E245" t="s">
        <v>130</v>
      </c>
      <c r="F245">
        <v>2.0299999999999998</v>
      </c>
      <c r="G245" t="s">
        <v>130</v>
      </c>
      <c r="H245">
        <v>35.712000000000003</v>
      </c>
      <c r="I245">
        <v>-117.47199999999999</v>
      </c>
      <c r="J245">
        <v>1.5</v>
      </c>
      <c r="K245" t="s">
        <v>131</v>
      </c>
      <c r="L245">
        <v>63</v>
      </c>
      <c r="M245">
        <v>0.14000000000000001</v>
      </c>
      <c r="N245">
        <v>0.15</v>
      </c>
      <c r="O245">
        <v>0.35</v>
      </c>
      <c r="P245">
        <v>0</v>
      </c>
      <c r="Q245">
        <v>306</v>
      </c>
      <c r="R245">
        <v>65</v>
      </c>
      <c r="S245">
        <v>-174</v>
      </c>
      <c r="T245">
        <v>20</v>
      </c>
      <c r="U245">
        <v>23</v>
      </c>
      <c r="V245">
        <v>19</v>
      </c>
      <c r="W245">
        <v>7</v>
      </c>
      <c r="X245" t="s">
        <v>131</v>
      </c>
      <c r="Y245">
        <v>96</v>
      </c>
      <c r="Z245">
        <v>69</v>
      </c>
      <c r="AA245">
        <v>17</v>
      </c>
      <c r="AB245">
        <v>53</v>
      </c>
    </row>
    <row r="246" spans="1:28" ht="17" x14ac:dyDescent="0.25">
      <c r="A246" s="3">
        <v>38448071</v>
      </c>
      <c r="B246" s="1">
        <v>43651</v>
      </c>
      <c r="C246" s="13">
        <v>0.22865740740740739</v>
      </c>
      <c r="D246" t="s">
        <v>129</v>
      </c>
      <c r="E246" t="s">
        <v>130</v>
      </c>
      <c r="F246">
        <v>2.62</v>
      </c>
      <c r="G246" t="s">
        <v>130</v>
      </c>
      <c r="H246">
        <v>35.646000000000001</v>
      </c>
      <c r="I246">
        <v>-117.58499999999999</v>
      </c>
      <c r="J246">
        <v>12.6</v>
      </c>
      <c r="K246" t="s">
        <v>131</v>
      </c>
      <c r="L246">
        <v>46</v>
      </c>
      <c r="M246">
        <v>0.22</v>
      </c>
      <c r="N246">
        <v>0.27</v>
      </c>
      <c r="O246">
        <v>0.85</v>
      </c>
      <c r="P246">
        <v>0</v>
      </c>
      <c r="Q246">
        <v>318</v>
      </c>
      <c r="R246">
        <v>80</v>
      </c>
      <c r="S246">
        <v>179</v>
      </c>
      <c r="T246">
        <v>19</v>
      </c>
      <c r="U246">
        <v>16</v>
      </c>
      <c r="V246">
        <v>25</v>
      </c>
      <c r="W246">
        <v>21</v>
      </c>
      <c r="X246" t="s">
        <v>131</v>
      </c>
      <c r="Y246">
        <v>100</v>
      </c>
      <c r="Z246">
        <v>22</v>
      </c>
      <c r="AA246">
        <v>20</v>
      </c>
      <c r="AB246">
        <v>145</v>
      </c>
    </row>
    <row r="247" spans="1:28" ht="17" x14ac:dyDescent="0.25">
      <c r="A247" s="3">
        <v>38448119</v>
      </c>
      <c r="B247" s="1">
        <v>43651</v>
      </c>
      <c r="C247" s="13">
        <v>0.2343638888888889</v>
      </c>
      <c r="D247" t="s">
        <v>129</v>
      </c>
      <c r="E247" t="s">
        <v>130</v>
      </c>
      <c r="F247">
        <v>2.19</v>
      </c>
      <c r="G247" t="s">
        <v>130</v>
      </c>
      <c r="H247">
        <v>35.71</v>
      </c>
      <c r="I247">
        <v>-117.47499999999999</v>
      </c>
      <c r="J247">
        <v>0.9</v>
      </c>
      <c r="K247" t="s">
        <v>131</v>
      </c>
      <c r="L247">
        <v>71</v>
      </c>
      <c r="M247">
        <v>0.13</v>
      </c>
      <c r="N247">
        <v>0.14000000000000001</v>
      </c>
      <c r="O247">
        <v>0.3</v>
      </c>
      <c r="P247">
        <v>0</v>
      </c>
      <c r="Q247">
        <v>294</v>
      </c>
      <c r="R247">
        <v>72</v>
      </c>
      <c r="S247">
        <v>166</v>
      </c>
      <c r="T247">
        <v>21</v>
      </c>
      <c r="U247">
        <v>30</v>
      </c>
      <c r="V247">
        <v>19</v>
      </c>
      <c r="W247">
        <v>24</v>
      </c>
      <c r="X247" t="s">
        <v>133</v>
      </c>
      <c r="Y247">
        <v>83</v>
      </c>
      <c r="Z247">
        <v>67</v>
      </c>
      <c r="AA247">
        <v>18</v>
      </c>
      <c r="AB247">
        <v>67</v>
      </c>
    </row>
    <row r="248" spans="1:28" ht="17" x14ac:dyDescent="0.25">
      <c r="A248" s="3">
        <v>38448143</v>
      </c>
      <c r="B248" s="1">
        <v>43651</v>
      </c>
      <c r="C248" s="13">
        <v>0.23625173611111108</v>
      </c>
      <c r="D248" t="s">
        <v>129</v>
      </c>
      <c r="E248" t="s">
        <v>130</v>
      </c>
      <c r="F248">
        <v>2.81</v>
      </c>
      <c r="G248" t="s">
        <v>130</v>
      </c>
      <c r="H248">
        <v>35.677</v>
      </c>
      <c r="I248">
        <v>-117.512</v>
      </c>
      <c r="J248">
        <v>2</v>
      </c>
      <c r="K248" t="s">
        <v>131</v>
      </c>
      <c r="L248">
        <v>89</v>
      </c>
      <c r="M248">
        <v>0.13</v>
      </c>
      <c r="N248">
        <v>0.12</v>
      </c>
      <c r="O248">
        <v>0.33</v>
      </c>
      <c r="P248">
        <v>0</v>
      </c>
      <c r="Q248">
        <v>331</v>
      </c>
      <c r="R248">
        <v>87</v>
      </c>
      <c r="S248">
        <v>161</v>
      </c>
      <c r="T248">
        <v>15</v>
      </c>
      <c r="U248">
        <v>11</v>
      </c>
      <c r="V248">
        <v>29</v>
      </c>
      <c r="W248">
        <v>9</v>
      </c>
      <c r="X248" t="s">
        <v>131</v>
      </c>
      <c r="Y248">
        <v>100</v>
      </c>
      <c r="Z248">
        <v>68</v>
      </c>
      <c r="AA248">
        <v>24</v>
      </c>
      <c r="AB248">
        <v>62</v>
      </c>
    </row>
    <row r="249" spans="1:28" ht="17" x14ac:dyDescent="0.25">
      <c r="A249" s="3">
        <v>38448183</v>
      </c>
      <c r="B249" s="1">
        <v>43651</v>
      </c>
      <c r="C249" s="13">
        <v>0.24488541666666666</v>
      </c>
      <c r="D249" t="s">
        <v>129</v>
      </c>
      <c r="E249" t="s">
        <v>130</v>
      </c>
      <c r="F249">
        <v>2.52</v>
      </c>
      <c r="G249" t="s">
        <v>130</v>
      </c>
      <c r="H249">
        <v>35.704000000000001</v>
      </c>
      <c r="I249">
        <v>-117.483</v>
      </c>
      <c r="J249">
        <v>1</v>
      </c>
      <c r="K249" t="s">
        <v>131</v>
      </c>
      <c r="L249">
        <v>71</v>
      </c>
      <c r="M249">
        <v>0.14000000000000001</v>
      </c>
      <c r="N249">
        <v>0.14000000000000001</v>
      </c>
      <c r="O249">
        <v>0.31</v>
      </c>
      <c r="P249">
        <v>0</v>
      </c>
      <c r="Q249">
        <v>308</v>
      </c>
      <c r="R249">
        <v>88</v>
      </c>
      <c r="S249">
        <v>-174</v>
      </c>
      <c r="T249">
        <v>22</v>
      </c>
      <c r="U249">
        <v>26</v>
      </c>
      <c r="V249">
        <v>21</v>
      </c>
      <c r="W249">
        <v>18</v>
      </c>
      <c r="X249" t="s">
        <v>131</v>
      </c>
      <c r="Y249">
        <v>82</v>
      </c>
      <c r="Z249">
        <v>73</v>
      </c>
      <c r="AA249">
        <v>20</v>
      </c>
      <c r="AB249">
        <v>54</v>
      </c>
    </row>
    <row r="250" spans="1:28" ht="17" x14ac:dyDescent="0.25">
      <c r="A250" s="3">
        <v>38448199</v>
      </c>
      <c r="B250" s="1">
        <v>43651</v>
      </c>
      <c r="C250" s="13">
        <v>0.24594872685185187</v>
      </c>
      <c r="D250" t="s">
        <v>129</v>
      </c>
      <c r="E250" t="s">
        <v>130</v>
      </c>
      <c r="F250">
        <v>2.2200000000000002</v>
      </c>
      <c r="G250" t="s">
        <v>130</v>
      </c>
      <c r="H250">
        <v>35.670999999999999</v>
      </c>
      <c r="I250">
        <v>-117.471</v>
      </c>
      <c r="J250">
        <v>8.6</v>
      </c>
      <c r="K250" t="s">
        <v>131</v>
      </c>
      <c r="L250">
        <v>79</v>
      </c>
      <c r="M250">
        <v>0.13</v>
      </c>
      <c r="N250">
        <v>0.13</v>
      </c>
      <c r="O250">
        <v>0.4</v>
      </c>
      <c r="P250">
        <v>0</v>
      </c>
      <c r="Q250">
        <v>8</v>
      </c>
      <c r="R250">
        <v>54</v>
      </c>
      <c r="S250">
        <v>-112</v>
      </c>
      <c r="T250">
        <v>36</v>
      </c>
      <c r="U250">
        <v>30</v>
      </c>
      <c r="V250">
        <v>21</v>
      </c>
      <c r="W250">
        <v>12</v>
      </c>
      <c r="X250" t="s">
        <v>133</v>
      </c>
      <c r="Y250">
        <v>65</v>
      </c>
      <c r="Z250">
        <v>25</v>
      </c>
      <c r="AA250">
        <v>20</v>
      </c>
      <c r="AB250">
        <v>122</v>
      </c>
    </row>
    <row r="251" spans="1:28" ht="17" x14ac:dyDescent="0.25">
      <c r="A251" s="3">
        <v>38448231</v>
      </c>
      <c r="B251" s="1">
        <v>43651</v>
      </c>
      <c r="C251" s="13">
        <v>0.24954074074074073</v>
      </c>
      <c r="D251" t="s">
        <v>129</v>
      </c>
      <c r="E251" t="s">
        <v>130</v>
      </c>
      <c r="F251">
        <v>2.41</v>
      </c>
      <c r="G251" t="s">
        <v>130</v>
      </c>
      <c r="H251">
        <v>35.704999999999998</v>
      </c>
      <c r="I251">
        <v>-117.479</v>
      </c>
      <c r="J251">
        <v>3.1</v>
      </c>
      <c r="K251" t="s">
        <v>131</v>
      </c>
      <c r="L251">
        <v>86</v>
      </c>
      <c r="M251">
        <v>0.13</v>
      </c>
      <c r="N251">
        <v>0.13</v>
      </c>
      <c r="O251">
        <v>0.5</v>
      </c>
      <c r="P251">
        <v>0</v>
      </c>
      <c r="Q251">
        <v>308</v>
      </c>
      <c r="R251">
        <v>79</v>
      </c>
      <c r="S251">
        <v>134</v>
      </c>
      <c r="T251">
        <v>18</v>
      </c>
      <c r="U251">
        <v>24</v>
      </c>
      <c r="V251">
        <v>22</v>
      </c>
      <c r="W251">
        <v>17</v>
      </c>
      <c r="X251" t="s">
        <v>131</v>
      </c>
      <c r="Y251">
        <v>91</v>
      </c>
      <c r="Z251">
        <v>67</v>
      </c>
      <c r="AA251">
        <v>18</v>
      </c>
      <c r="AB251">
        <v>68</v>
      </c>
    </row>
    <row r="252" spans="1:28" x14ac:dyDescent="0.2">
      <c r="A252" s="4">
        <v>38448295</v>
      </c>
      <c r="B252" s="1">
        <v>43651</v>
      </c>
      <c r="C252" s="13">
        <v>0.25651747685185183</v>
      </c>
      <c r="D252" t="s">
        <v>129</v>
      </c>
      <c r="E252" t="s">
        <v>130</v>
      </c>
      <c r="F252">
        <v>3.65</v>
      </c>
      <c r="G252" t="s">
        <v>47</v>
      </c>
      <c r="H252">
        <v>35.622999999999998</v>
      </c>
      <c r="I252">
        <v>-117.572</v>
      </c>
      <c r="J252">
        <v>7.2</v>
      </c>
      <c r="K252" t="s">
        <v>131</v>
      </c>
      <c r="L252">
        <v>131</v>
      </c>
      <c r="M252">
        <v>0.13</v>
      </c>
      <c r="N252">
        <v>0.09</v>
      </c>
      <c r="O252">
        <v>0.42</v>
      </c>
      <c r="P252">
        <v>0</v>
      </c>
      <c r="Q252">
        <v>292</v>
      </c>
      <c r="R252">
        <v>65</v>
      </c>
      <c r="S252">
        <v>-178</v>
      </c>
      <c r="T252">
        <v>13</v>
      </c>
      <c r="U252">
        <v>16</v>
      </c>
      <c r="V252">
        <v>58</v>
      </c>
      <c r="W252">
        <v>13</v>
      </c>
      <c r="X252" t="s">
        <v>131</v>
      </c>
      <c r="Y252">
        <v>100</v>
      </c>
      <c r="Z252">
        <v>30</v>
      </c>
      <c r="AA252">
        <v>55</v>
      </c>
      <c r="AB252">
        <v>130</v>
      </c>
    </row>
    <row r="253" spans="1:28" ht="17" x14ac:dyDescent="0.25">
      <c r="A253" s="3">
        <v>38448319</v>
      </c>
      <c r="B253" s="1">
        <v>43651</v>
      </c>
      <c r="C253" s="13">
        <v>0.26291458333333334</v>
      </c>
      <c r="D253" t="s">
        <v>129</v>
      </c>
      <c r="E253" t="s">
        <v>130</v>
      </c>
      <c r="F253">
        <v>2.13</v>
      </c>
      <c r="G253" t="s">
        <v>130</v>
      </c>
      <c r="H253">
        <v>35.747</v>
      </c>
      <c r="I253">
        <v>-117.569</v>
      </c>
      <c r="J253">
        <v>3.3</v>
      </c>
      <c r="K253" t="s">
        <v>131</v>
      </c>
      <c r="L253">
        <v>68</v>
      </c>
      <c r="M253">
        <v>0.13</v>
      </c>
      <c r="N253">
        <v>0.13</v>
      </c>
      <c r="O253">
        <v>0.47</v>
      </c>
      <c r="P253">
        <v>0</v>
      </c>
      <c r="Q253">
        <v>77</v>
      </c>
      <c r="R253">
        <v>18</v>
      </c>
      <c r="S253">
        <v>35</v>
      </c>
      <c r="T253">
        <v>25</v>
      </c>
      <c r="U253">
        <v>28</v>
      </c>
      <c r="V253">
        <v>25</v>
      </c>
      <c r="W253">
        <v>13</v>
      </c>
      <c r="X253" t="s">
        <v>133</v>
      </c>
      <c r="Y253">
        <v>81</v>
      </c>
      <c r="Z253">
        <v>69</v>
      </c>
      <c r="AA253">
        <v>18</v>
      </c>
      <c r="AB253">
        <v>57</v>
      </c>
    </row>
    <row r="254" spans="1:28" ht="17" x14ac:dyDescent="0.25">
      <c r="A254" s="3">
        <v>38448351</v>
      </c>
      <c r="B254" s="1">
        <v>43651</v>
      </c>
      <c r="C254" s="13">
        <v>0.26725046296296295</v>
      </c>
      <c r="D254" t="s">
        <v>129</v>
      </c>
      <c r="E254" t="s">
        <v>130</v>
      </c>
      <c r="F254">
        <v>2.2000000000000002</v>
      </c>
      <c r="G254" t="s">
        <v>130</v>
      </c>
      <c r="H254">
        <v>35.664999999999999</v>
      </c>
      <c r="I254">
        <v>-117.526</v>
      </c>
      <c r="J254">
        <v>5.0999999999999996</v>
      </c>
      <c r="K254" t="s">
        <v>131</v>
      </c>
      <c r="L254">
        <v>78</v>
      </c>
      <c r="M254">
        <v>0.14000000000000001</v>
      </c>
      <c r="N254">
        <v>0.14000000000000001</v>
      </c>
      <c r="O254">
        <v>0.51</v>
      </c>
      <c r="P254">
        <v>0</v>
      </c>
      <c r="Q254">
        <v>328</v>
      </c>
      <c r="R254">
        <v>56</v>
      </c>
      <c r="S254">
        <v>-165</v>
      </c>
      <c r="T254">
        <v>25</v>
      </c>
      <c r="U254">
        <v>30</v>
      </c>
      <c r="V254">
        <v>19</v>
      </c>
      <c r="W254">
        <v>10</v>
      </c>
      <c r="X254" t="s">
        <v>133</v>
      </c>
      <c r="Y254">
        <v>80</v>
      </c>
      <c r="Z254">
        <v>45</v>
      </c>
      <c r="AA254">
        <v>17</v>
      </c>
      <c r="AB254">
        <v>63</v>
      </c>
    </row>
    <row r="255" spans="1:28" ht="17" x14ac:dyDescent="0.25">
      <c r="A255" s="3">
        <v>38448471</v>
      </c>
      <c r="B255" s="1">
        <v>43651</v>
      </c>
      <c r="C255" s="13">
        <v>0.27781006944444447</v>
      </c>
      <c r="D255" t="s">
        <v>129</v>
      </c>
      <c r="E255" t="s">
        <v>130</v>
      </c>
      <c r="F255">
        <v>2.2599999999999998</v>
      </c>
      <c r="G255" t="s">
        <v>130</v>
      </c>
      <c r="H255">
        <v>35.67</v>
      </c>
      <c r="I255">
        <v>-117.559</v>
      </c>
      <c r="J255">
        <v>7.2</v>
      </c>
      <c r="K255" t="s">
        <v>131</v>
      </c>
      <c r="L255">
        <v>80</v>
      </c>
      <c r="M255">
        <v>0.16</v>
      </c>
      <c r="N255">
        <v>0.15</v>
      </c>
      <c r="O255">
        <v>0.56000000000000005</v>
      </c>
      <c r="P255">
        <v>0</v>
      </c>
      <c r="Q255">
        <v>144</v>
      </c>
      <c r="R255">
        <v>89</v>
      </c>
      <c r="S255">
        <v>-173</v>
      </c>
      <c r="T255">
        <v>19</v>
      </c>
      <c r="U255">
        <v>18</v>
      </c>
      <c r="V255">
        <v>22</v>
      </c>
      <c r="W255">
        <v>21</v>
      </c>
      <c r="X255" t="s">
        <v>131</v>
      </c>
      <c r="Y255">
        <v>98</v>
      </c>
      <c r="Z255">
        <v>21</v>
      </c>
      <c r="AA255">
        <v>17</v>
      </c>
      <c r="AB255">
        <v>142</v>
      </c>
    </row>
    <row r="256" spans="1:28" x14ac:dyDescent="0.2">
      <c r="A256" s="4">
        <v>38448487</v>
      </c>
      <c r="B256" s="1">
        <v>43651</v>
      </c>
      <c r="C256" s="13">
        <v>0.27827141203703704</v>
      </c>
      <c r="D256" t="s">
        <v>129</v>
      </c>
      <c r="E256" t="s">
        <v>130</v>
      </c>
      <c r="F256">
        <v>3.22</v>
      </c>
      <c r="G256" t="s">
        <v>130</v>
      </c>
      <c r="H256">
        <v>35.701000000000001</v>
      </c>
      <c r="I256">
        <v>-117.508</v>
      </c>
      <c r="J256">
        <v>6.6</v>
      </c>
      <c r="K256" t="s">
        <v>131</v>
      </c>
      <c r="L256">
        <v>101</v>
      </c>
      <c r="M256">
        <v>0.13</v>
      </c>
      <c r="N256">
        <v>0.11</v>
      </c>
      <c r="O256">
        <v>0.36</v>
      </c>
      <c r="P256">
        <v>0</v>
      </c>
      <c r="Q256">
        <v>316</v>
      </c>
      <c r="R256">
        <v>78</v>
      </c>
      <c r="S256">
        <v>-172</v>
      </c>
      <c r="T256">
        <v>13</v>
      </c>
      <c r="U256">
        <v>11</v>
      </c>
      <c r="V256">
        <v>33</v>
      </c>
      <c r="W256">
        <v>10</v>
      </c>
      <c r="X256" t="s">
        <v>131</v>
      </c>
      <c r="Y256">
        <v>100</v>
      </c>
      <c r="Z256">
        <v>27</v>
      </c>
      <c r="AA256">
        <v>43</v>
      </c>
      <c r="AB256">
        <v>125</v>
      </c>
    </row>
    <row r="257" spans="1:28" ht="17" x14ac:dyDescent="0.25">
      <c r="A257" s="3">
        <v>38448495</v>
      </c>
      <c r="B257" s="1">
        <v>43651</v>
      </c>
      <c r="C257" s="13">
        <v>0.28075578703703702</v>
      </c>
      <c r="D257" t="s">
        <v>129</v>
      </c>
      <c r="E257" t="s">
        <v>130</v>
      </c>
      <c r="F257">
        <v>2.12</v>
      </c>
      <c r="G257" t="s">
        <v>130</v>
      </c>
      <c r="H257">
        <v>35.680999999999997</v>
      </c>
      <c r="I257">
        <v>-117.48</v>
      </c>
      <c r="J257">
        <v>1.4</v>
      </c>
      <c r="K257" t="s">
        <v>131</v>
      </c>
      <c r="L257">
        <v>71</v>
      </c>
      <c r="M257">
        <v>0.14000000000000001</v>
      </c>
      <c r="N257">
        <v>0.14000000000000001</v>
      </c>
      <c r="O257">
        <v>0.33</v>
      </c>
      <c r="P257">
        <v>0</v>
      </c>
      <c r="Q257">
        <v>155</v>
      </c>
      <c r="R257">
        <v>88</v>
      </c>
      <c r="S257">
        <v>-157</v>
      </c>
      <c r="T257">
        <v>18</v>
      </c>
      <c r="U257">
        <v>16</v>
      </c>
      <c r="V257">
        <v>19</v>
      </c>
      <c r="W257">
        <v>13</v>
      </c>
      <c r="X257" t="s">
        <v>131</v>
      </c>
      <c r="Y257">
        <v>99</v>
      </c>
      <c r="Z257">
        <v>66</v>
      </c>
      <c r="AA257">
        <v>19</v>
      </c>
      <c r="AB257">
        <v>75</v>
      </c>
    </row>
    <row r="258" spans="1:28" ht="17" x14ac:dyDescent="0.25">
      <c r="A258" s="3">
        <v>38448591</v>
      </c>
      <c r="B258" s="1">
        <v>43651</v>
      </c>
      <c r="C258" s="13">
        <v>0.29098171296296299</v>
      </c>
      <c r="D258" t="s">
        <v>129</v>
      </c>
      <c r="E258" t="s">
        <v>130</v>
      </c>
      <c r="F258">
        <v>2.63</v>
      </c>
      <c r="G258" t="s">
        <v>130</v>
      </c>
      <c r="H258">
        <v>35.72</v>
      </c>
      <c r="I258">
        <v>-117.541</v>
      </c>
      <c r="J258">
        <v>4.4000000000000004</v>
      </c>
      <c r="K258" t="s">
        <v>131</v>
      </c>
      <c r="L258">
        <v>84</v>
      </c>
      <c r="M258">
        <v>0.14000000000000001</v>
      </c>
      <c r="N258">
        <v>0.12</v>
      </c>
      <c r="O258">
        <v>0.46</v>
      </c>
      <c r="P258">
        <v>0</v>
      </c>
      <c r="Q258">
        <v>307</v>
      </c>
      <c r="R258">
        <v>81</v>
      </c>
      <c r="S258">
        <v>-171</v>
      </c>
      <c r="T258">
        <v>13</v>
      </c>
      <c r="U258">
        <v>12</v>
      </c>
      <c r="V258">
        <v>25</v>
      </c>
      <c r="W258">
        <v>8</v>
      </c>
      <c r="X258" t="s">
        <v>131</v>
      </c>
      <c r="Y258">
        <v>100</v>
      </c>
      <c r="Z258">
        <v>75</v>
      </c>
      <c r="AA258">
        <v>22</v>
      </c>
      <c r="AB258">
        <v>57</v>
      </c>
    </row>
    <row r="259" spans="1:28" ht="17" x14ac:dyDescent="0.25">
      <c r="A259" s="3">
        <v>38448599</v>
      </c>
      <c r="B259" s="1">
        <v>43651</v>
      </c>
      <c r="C259" s="13">
        <v>0.29136122685185184</v>
      </c>
      <c r="D259" t="s">
        <v>129</v>
      </c>
      <c r="E259" t="s">
        <v>130</v>
      </c>
      <c r="F259">
        <v>2.58</v>
      </c>
      <c r="G259" t="s">
        <v>130</v>
      </c>
      <c r="H259">
        <v>35.67</v>
      </c>
      <c r="I259">
        <v>-117.486</v>
      </c>
      <c r="J259">
        <v>6.7</v>
      </c>
      <c r="K259" t="s">
        <v>131</v>
      </c>
      <c r="L259">
        <v>71</v>
      </c>
      <c r="M259">
        <v>0.15</v>
      </c>
      <c r="N259">
        <v>0.16</v>
      </c>
      <c r="O259">
        <v>0.49</v>
      </c>
      <c r="P259">
        <v>0</v>
      </c>
      <c r="Q259">
        <v>357</v>
      </c>
      <c r="R259">
        <v>81</v>
      </c>
      <c r="S259">
        <v>175</v>
      </c>
      <c r="T259">
        <v>16</v>
      </c>
      <c r="U259">
        <v>17</v>
      </c>
      <c r="V259">
        <v>25</v>
      </c>
      <c r="W259">
        <v>9</v>
      </c>
      <c r="X259" t="s">
        <v>131</v>
      </c>
      <c r="Y259">
        <v>100</v>
      </c>
      <c r="Z259">
        <v>21</v>
      </c>
      <c r="AA259">
        <v>17</v>
      </c>
      <c r="AB259">
        <v>159</v>
      </c>
    </row>
    <row r="260" spans="1:28" ht="17" x14ac:dyDescent="0.25">
      <c r="A260" s="3">
        <v>38448615</v>
      </c>
      <c r="B260" s="1">
        <v>43651</v>
      </c>
      <c r="C260" s="13">
        <v>0.29243148148148151</v>
      </c>
      <c r="D260" t="s">
        <v>129</v>
      </c>
      <c r="E260" t="s">
        <v>130</v>
      </c>
      <c r="F260">
        <v>2.17</v>
      </c>
      <c r="G260" t="s">
        <v>130</v>
      </c>
      <c r="H260">
        <v>35.729999999999997</v>
      </c>
      <c r="I260">
        <v>-117.547</v>
      </c>
      <c r="J260">
        <v>2.8</v>
      </c>
      <c r="K260" t="s">
        <v>131</v>
      </c>
      <c r="L260">
        <v>77</v>
      </c>
      <c r="M260">
        <v>0.14000000000000001</v>
      </c>
      <c r="N260">
        <v>0.13</v>
      </c>
      <c r="O260">
        <v>0.41</v>
      </c>
      <c r="P260">
        <v>0</v>
      </c>
      <c r="Q260">
        <v>164</v>
      </c>
      <c r="R260">
        <v>82</v>
      </c>
      <c r="S260">
        <v>-158</v>
      </c>
      <c r="T260">
        <v>23</v>
      </c>
      <c r="U260">
        <v>33</v>
      </c>
      <c r="V260">
        <v>22</v>
      </c>
      <c r="W260">
        <v>18</v>
      </c>
      <c r="X260" t="s">
        <v>133</v>
      </c>
      <c r="Y260">
        <v>83</v>
      </c>
      <c r="Z260">
        <v>73</v>
      </c>
      <c r="AA260">
        <v>18</v>
      </c>
      <c r="AB260">
        <v>44</v>
      </c>
    </row>
    <row r="261" spans="1:28" x14ac:dyDescent="0.2">
      <c r="A261" s="4">
        <v>38448631</v>
      </c>
      <c r="B261" s="1">
        <v>43651</v>
      </c>
      <c r="C261" s="13">
        <v>0.29331435185185184</v>
      </c>
      <c r="D261" t="s">
        <v>129</v>
      </c>
      <c r="E261" t="s">
        <v>130</v>
      </c>
      <c r="F261">
        <v>3.23</v>
      </c>
      <c r="G261" t="s">
        <v>130</v>
      </c>
      <c r="H261">
        <v>35.725000000000001</v>
      </c>
      <c r="I261">
        <v>-117.565</v>
      </c>
      <c r="J261">
        <v>2.7</v>
      </c>
      <c r="K261" t="s">
        <v>131</v>
      </c>
      <c r="L261">
        <v>95</v>
      </c>
      <c r="M261">
        <v>0.15</v>
      </c>
      <c r="N261">
        <v>0.12</v>
      </c>
      <c r="O261">
        <v>0.33</v>
      </c>
      <c r="P261">
        <v>0</v>
      </c>
      <c r="Q261">
        <v>330</v>
      </c>
      <c r="R261">
        <v>90</v>
      </c>
      <c r="S261">
        <v>177</v>
      </c>
      <c r="T261">
        <v>10</v>
      </c>
      <c r="U261">
        <v>11</v>
      </c>
      <c r="V261">
        <v>32</v>
      </c>
      <c r="W261">
        <v>4</v>
      </c>
      <c r="X261" t="s">
        <v>131</v>
      </c>
      <c r="Y261">
        <v>100</v>
      </c>
      <c r="Z261">
        <v>71</v>
      </c>
      <c r="AA261">
        <v>43</v>
      </c>
      <c r="AB261">
        <v>53</v>
      </c>
    </row>
    <row r="262" spans="1:28" ht="17" x14ac:dyDescent="0.25">
      <c r="A262" s="3">
        <v>38448679</v>
      </c>
      <c r="B262" s="1">
        <v>43651</v>
      </c>
      <c r="C262" s="13">
        <v>0.29987280092592594</v>
      </c>
      <c r="D262" t="s">
        <v>129</v>
      </c>
      <c r="E262" t="s">
        <v>130</v>
      </c>
      <c r="F262">
        <v>2.33</v>
      </c>
      <c r="G262" t="s">
        <v>130</v>
      </c>
      <c r="H262">
        <v>35.643000000000001</v>
      </c>
      <c r="I262">
        <v>-117.54900000000001</v>
      </c>
      <c r="J262">
        <v>2.2999999999999998</v>
      </c>
      <c r="K262" t="s">
        <v>131</v>
      </c>
      <c r="L262">
        <v>83</v>
      </c>
      <c r="M262">
        <v>0.12</v>
      </c>
      <c r="N262">
        <v>0.1</v>
      </c>
      <c r="O262">
        <v>0.3</v>
      </c>
      <c r="P262">
        <v>0</v>
      </c>
      <c r="Q262">
        <v>332</v>
      </c>
      <c r="R262">
        <v>86</v>
      </c>
      <c r="S262">
        <v>163</v>
      </c>
      <c r="T262">
        <v>14</v>
      </c>
      <c r="U262">
        <v>14</v>
      </c>
      <c r="V262">
        <v>26</v>
      </c>
      <c r="W262">
        <v>0</v>
      </c>
      <c r="X262" t="s">
        <v>131</v>
      </c>
      <c r="Y262">
        <v>100</v>
      </c>
      <c r="Z262">
        <v>66</v>
      </c>
      <c r="AA262">
        <v>21</v>
      </c>
      <c r="AB262">
        <v>62</v>
      </c>
    </row>
    <row r="263" spans="1:28" ht="17" x14ac:dyDescent="0.25">
      <c r="A263" s="3">
        <v>38448759</v>
      </c>
      <c r="B263" s="1">
        <v>43651</v>
      </c>
      <c r="C263" s="13">
        <v>0.3053386574074074</v>
      </c>
      <c r="D263" t="s">
        <v>129</v>
      </c>
      <c r="E263" t="s">
        <v>130</v>
      </c>
      <c r="F263">
        <v>2.14</v>
      </c>
      <c r="G263" t="s">
        <v>130</v>
      </c>
      <c r="H263">
        <v>35.707999999999998</v>
      </c>
      <c r="I263">
        <v>-117.51</v>
      </c>
      <c r="J263">
        <v>10.4</v>
      </c>
      <c r="K263" t="s">
        <v>131</v>
      </c>
      <c r="L263">
        <v>71</v>
      </c>
      <c r="M263">
        <v>0.13</v>
      </c>
      <c r="N263">
        <v>0.13</v>
      </c>
      <c r="O263">
        <v>0.33</v>
      </c>
      <c r="P263">
        <v>0</v>
      </c>
      <c r="Q263">
        <v>355</v>
      </c>
      <c r="R263">
        <v>88</v>
      </c>
      <c r="S263">
        <v>-153</v>
      </c>
      <c r="T263">
        <v>20</v>
      </c>
      <c r="U263">
        <v>18</v>
      </c>
      <c r="V263">
        <v>18</v>
      </c>
      <c r="W263">
        <v>22</v>
      </c>
      <c r="X263" t="s">
        <v>131</v>
      </c>
      <c r="Y263">
        <v>99</v>
      </c>
      <c r="Z263">
        <v>32</v>
      </c>
      <c r="AA263">
        <v>15</v>
      </c>
      <c r="AB263">
        <v>117</v>
      </c>
    </row>
    <row r="264" spans="1:28" x14ac:dyDescent="0.2">
      <c r="A264" s="4">
        <v>38448791</v>
      </c>
      <c r="B264" s="1">
        <v>43651</v>
      </c>
      <c r="C264" s="13">
        <v>0.31084618055555557</v>
      </c>
      <c r="D264" t="s">
        <v>129</v>
      </c>
      <c r="E264" t="s">
        <v>130</v>
      </c>
      <c r="F264">
        <v>3.72</v>
      </c>
      <c r="G264" t="s">
        <v>47</v>
      </c>
      <c r="H264">
        <v>35.75</v>
      </c>
      <c r="I264">
        <v>-117.563</v>
      </c>
      <c r="J264">
        <v>6.9</v>
      </c>
      <c r="K264" t="s">
        <v>131</v>
      </c>
      <c r="L264">
        <v>145</v>
      </c>
      <c r="M264">
        <v>0.16</v>
      </c>
      <c r="N264">
        <v>0.1</v>
      </c>
      <c r="O264">
        <v>0.3</v>
      </c>
      <c r="P264">
        <v>0</v>
      </c>
      <c r="Q264">
        <v>319</v>
      </c>
      <c r="R264">
        <v>88</v>
      </c>
      <c r="S264">
        <v>-168</v>
      </c>
      <c r="T264">
        <v>13</v>
      </c>
      <c r="U264">
        <v>12</v>
      </c>
      <c r="V264">
        <v>63</v>
      </c>
      <c r="W264">
        <v>4</v>
      </c>
      <c r="X264" t="s">
        <v>131</v>
      </c>
      <c r="Y264">
        <v>100</v>
      </c>
      <c r="Z264">
        <v>35</v>
      </c>
      <c r="AA264">
        <v>61</v>
      </c>
      <c r="AB264">
        <v>128</v>
      </c>
    </row>
    <row r="265" spans="1:28" ht="17" x14ac:dyDescent="0.25">
      <c r="A265" s="3">
        <v>38448799</v>
      </c>
      <c r="B265" s="1">
        <v>43651</v>
      </c>
      <c r="C265" s="13">
        <v>0.31381597222222224</v>
      </c>
      <c r="D265" t="s">
        <v>129</v>
      </c>
      <c r="E265" t="s">
        <v>130</v>
      </c>
      <c r="F265">
        <v>2.2200000000000002</v>
      </c>
      <c r="G265" t="s">
        <v>130</v>
      </c>
      <c r="H265">
        <v>35.64</v>
      </c>
      <c r="I265">
        <v>-117.58</v>
      </c>
      <c r="J265">
        <v>8.9</v>
      </c>
      <c r="K265" t="s">
        <v>131</v>
      </c>
      <c r="L265">
        <v>88</v>
      </c>
      <c r="M265">
        <v>0.13</v>
      </c>
      <c r="N265">
        <v>0.12</v>
      </c>
      <c r="O265">
        <v>0.35</v>
      </c>
      <c r="P265">
        <v>0</v>
      </c>
      <c r="Q265">
        <v>322</v>
      </c>
      <c r="R265">
        <v>89</v>
      </c>
      <c r="S265">
        <v>166</v>
      </c>
      <c r="T265">
        <v>20</v>
      </c>
      <c r="U265">
        <v>18</v>
      </c>
      <c r="V265">
        <v>20</v>
      </c>
      <c r="W265">
        <v>4</v>
      </c>
      <c r="X265" t="s">
        <v>131</v>
      </c>
      <c r="Y265">
        <v>99</v>
      </c>
      <c r="Z265">
        <v>25</v>
      </c>
      <c r="AA265">
        <v>18</v>
      </c>
      <c r="AB265">
        <v>129</v>
      </c>
    </row>
    <row r="266" spans="1:28" ht="17" x14ac:dyDescent="0.25">
      <c r="A266" s="3">
        <v>38448807</v>
      </c>
      <c r="B266" s="1">
        <v>43651</v>
      </c>
      <c r="C266" s="13">
        <v>0.31450474537037038</v>
      </c>
      <c r="D266" t="s">
        <v>129</v>
      </c>
      <c r="E266" t="s">
        <v>130</v>
      </c>
      <c r="F266">
        <v>2.11</v>
      </c>
      <c r="G266" t="s">
        <v>130</v>
      </c>
      <c r="H266">
        <v>35.662999999999997</v>
      </c>
      <c r="I266">
        <v>-117.526</v>
      </c>
      <c r="J266">
        <v>6.6</v>
      </c>
      <c r="K266" t="s">
        <v>131</v>
      </c>
      <c r="L266">
        <v>78</v>
      </c>
      <c r="M266">
        <v>0.14000000000000001</v>
      </c>
      <c r="N266">
        <v>0.13</v>
      </c>
      <c r="O266">
        <v>0.42</v>
      </c>
      <c r="P266">
        <v>0</v>
      </c>
      <c r="Q266">
        <v>358</v>
      </c>
      <c r="R266">
        <v>40</v>
      </c>
      <c r="S266">
        <v>-122</v>
      </c>
      <c r="T266">
        <v>37</v>
      </c>
      <c r="U266">
        <v>36</v>
      </c>
      <c r="V266">
        <v>16</v>
      </c>
      <c r="W266">
        <v>26</v>
      </c>
      <c r="X266" t="s">
        <v>134</v>
      </c>
      <c r="Y266">
        <v>50</v>
      </c>
      <c r="Z266">
        <v>20</v>
      </c>
      <c r="AA266">
        <v>17</v>
      </c>
      <c r="AB266">
        <v>134</v>
      </c>
    </row>
    <row r="267" spans="1:28" x14ac:dyDescent="0.2">
      <c r="A267" s="4">
        <v>38448863</v>
      </c>
      <c r="B267" s="1">
        <v>43651</v>
      </c>
      <c r="C267" s="13">
        <v>0.31890601851851852</v>
      </c>
      <c r="D267" t="s">
        <v>129</v>
      </c>
      <c r="E267" t="s">
        <v>130</v>
      </c>
      <c r="F267">
        <v>3.46</v>
      </c>
      <c r="G267" t="s">
        <v>48</v>
      </c>
      <c r="H267">
        <v>35.688000000000002</v>
      </c>
      <c r="I267">
        <v>-117.479</v>
      </c>
      <c r="J267">
        <v>10.6</v>
      </c>
      <c r="K267" t="s">
        <v>131</v>
      </c>
      <c r="L267">
        <v>126</v>
      </c>
      <c r="M267">
        <v>0.14000000000000001</v>
      </c>
      <c r="N267">
        <v>0.11</v>
      </c>
      <c r="O267">
        <v>0.23</v>
      </c>
      <c r="P267">
        <v>0</v>
      </c>
      <c r="Q267">
        <v>318</v>
      </c>
      <c r="R267">
        <v>90</v>
      </c>
      <c r="S267">
        <v>-171</v>
      </c>
      <c r="T267">
        <v>12</v>
      </c>
      <c r="U267">
        <v>11</v>
      </c>
      <c r="V267">
        <v>54</v>
      </c>
      <c r="W267">
        <v>9</v>
      </c>
      <c r="X267" t="s">
        <v>131</v>
      </c>
      <c r="Y267">
        <v>100</v>
      </c>
      <c r="Z267">
        <v>37</v>
      </c>
      <c r="AA267">
        <v>55</v>
      </c>
      <c r="AB267">
        <v>123</v>
      </c>
    </row>
    <row r="268" spans="1:28" ht="17" x14ac:dyDescent="0.25">
      <c r="A268" s="3">
        <v>38449015</v>
      </c>
      <c r="B268" s="1">
        <v>43651</v>
      </c>
      <c r="C268" s="13">
        <v>0.33383472222222221</v>
      </c>
      <c r="D268" t="s">
        <v>129</v>
      </c>
      <c r="E268" t="s">
        <v>130</v>
      </c>
      <c r="F268">
        <v>2.9</v>
      </c>
      <c r="G268" t="s">
        <v>130</v>
      </c>
      <c r="H268">
        <v>35.75</v>
      </c>
      <c r="I268">
        <v>-117.563</v>
      </c>
      <c r="J268">
        <v>6.8</v>
      </c>
      <c r="K268" t="s">
        <v>131</v>
      </c>
      <c r="L268">
        <v>97</v>
      </c>
      <c r="M268">
        <v>0.12</v>
      </c>
      <c r="N268">
        <v>0.1</v>
      </c>
      <c r="O268">
        <v>0.31</v>
      </c>
      <c r="P268">
        <v>0</v>
      </c>
      <c r="Q268">
        <v>308</v>
      </c>
      <c r="R268">
        <v>83</v>
      </c>
      <c r="S268">
        <v>177</v>
      </c>
      <c r="T268">
        <v>14</v>
      </c>
      <c r="U268">
        <v>14</v>
      </c>
      <c r="V268">
        <v>30</v>
      </c>
      <c r="W268">
        <v>4</v>
      </c>
      <c r="X268" t="s">
        <v>131</v>
      </c>
      <c r="Y268">
        <v>100</v>
      </c>
      <c r="Z268">
        <v>27</v>
      </c>
      <c r="AA268">
        <v>26</v>
      </c>
      <c r="AB268">
        <v>124</v>
      </c>
    </row>
    <row r="269" spans="1:28" ht="17" x14ac:dyDescent="0.25">
      <c r="A269" s="3">
        <v>38449023</v>
      </c>
      <c r="B269" s="1">
        <v>43651</v>
      </c>
      <c r="C269" s="13">
        <v>0.33486226851851852</v>
      </c>
      <c r="D269" t="s">
        <v>129</v>
      </c>
      <c r="E269" t="s">
        <v>130</v>
      </c>
      <c r="F269">
        <v>2.37</v>
      </c>
      <c r="G269" t="s">
        <v>130</v>
      </c>
      <c r="H269">
        <v>35.582999999999998</v>
      </c>
      <c r="I269">
        <v>-117.625</v>
      </c>
      <c r="J269">
        <v>8.4</v>
      </c>
      <c r="K269" t="s">
        <v>131</v>
      </c>
      <c r="L269">
        <v>56</v>
      </c>
      <c r="M269">
        <v>0.15</v>
      </c>
      <c r="N269">
        <v>0.17</v>
      </c>
      <c r="O269">
        <v>0.6</v>
      </c>
      <c r="P269">
        <v>0</v>
      </c>
      <c r="Q269">
        <v>331</v>
      </c>
      <c r="R269">
        <v>17</v>
      </c>
      <c r="S269">
        <v>-98</v>
      </c>
      <c r="T269">
        <v>45</v>
      </c>
      <c r="U269">
        <v>35</v>
      </c>
      <c r="V269">
        <v>29</v>
      </c>
      <c r="W269">
        <v>32</v>
      </c>
      <c r="X269" t="s">
        <v>132</v>
      </c>
      <c r="Y269">
        <v>55</v>
      </c>
      <c r="Z269">
        <v>77</v>
      </c>
      <c r="AA269">
        <v>22</v>
      </c>
      <c r="AB269">
        <v>61</v>
      </c>
    </row>
    <row r="270" spans="1:28" ht="17" x14ac:dyDescent="0.25">
      <c r="A270" s="3">
        <v>38449159</v>
      </c>
      <c r="B270" s="1">
        <v>43651</v>
      </c>
      <c r="C270" s="13">
        <v>0.34557581018518518</v>
      </c>
      <c r="D270" t="s">
        <v>129</v>
      </c>
      <c r="E270" t="s">
        <v>130</v>
      </c>
      <c r="F270">
        <v>2.19</v>
      </c>
      <c r="G270" t="s">
        <v>130</v>
      </c>
      <c r="H270">
        <v>35.709000000000003</v>
      </c>
      <c r="I270">
        <v>-117.474</v>
      </c>
      <c r="J270">
        <v>1.1000000000000001</v>
      </c>
      <c r="K270" t="s">
        <v>131</v>
      </c>
      <c r="L270">
        <v>78</v>
      </c>
      <c r="M270">
        <v>0.15</v>
      </c>
      <c r="N270">
        <v>0.14000000000000001</v>
      </c>
      <c r="O270">
        <v>0.3</v>
      </c>
      <c r="P270">
        <v>0</v>
      </c>
      <c r="Q270">
        <v>294</v>
      </c>
      <c r="R270">
        <v>82</v>
      </c>
      <c r="S270">
        <v>153</v>
      </c>
      <c r="T270">
        <v>32</v>
      </c>
      <c r="U270">
        <v>32</v>
      </c>
      <c r="V270">
        <v>22</v>
      </c>
      <c r="W270">
        <v>19</v>
      </c>
      <c r="X270" t="s">
        <v>133</v>
      </c>
      <c r="Y270">
        <v>68</v>
      </c>
      <c r="Z270">
        <v>71</v>
      </c>
      <c r="AA270">
        <v>21</v>
      </c>
      <c r="AB270">
        <v>50</v>
      </c>
    </row>
    <row r="271" spans="1:28" x14ac:dyDescent="0.2">
      <c r="A271" s="4">
        <v>38449191</v>
      </c>
      <c r="B271" s="1">
        <v>43651</v>
      </c>
      <c r="C271" s="13">
        <v>0.34797199074074076</v>
      </c>
      <c r="D271" t="s">
        <v>129</v>
      </c>
      <c r="E271" t="s">
        <v>130</v>
      </c>
      <c r="F271">
        <v>3.47</v>
      </c>
      <c r="G271" t="s">
        <v>130</v>
      </c>
      <c r="H271">
        <v>35.601999999999997</v>
      </c>
      <c r="I271">
        <v>-117.604</v>
      </c>
      <c r="J271">
        <v>4.5</v>
      </c>
      <c r="K271" t="s">
        <v>131</v>
      </c>
      <c r="L271">
        <v>118</v>
      </c>
      <c r="M271">
        <v>0.14000000000000001</v>
      </c>
      <c r="N271">
        <v>0.1</v>
      </c>
      <c r="O271">
        <v>0.37</v>
      </c>
      <c r="P271">
        <v>0</v>
      </c>
      <c r="Q271">
        <v>146</v>
      </c>
      <c r="R271">
        <v>82</v>
      </c>
      <c r="S271">
        <v>-167</v>
      </c>
      <c r="T271">
        <v>9</v>
      </c>
      <c r="U271">
        <v>12</v>
      </c>
      <c r="V271">
        <v>48</v>
      </c>
      <c r="W271">
        <v>11</v>
      </c>
      <c r="X271" t="s">
        <v>131</v>
      </c>
      <c r="Y271">
        <v>100</v>
      </c>
      <c r="Z271">
        <v>56</v>
      </c>
      <c r="AA271">
        <v>46</v>
      </c>
      <c r="AB271">
        <v>71</v>
      </c>
    </row>
    <row r="272" spans="1:28" ht="17" x14ac:dyDescent="0.25">
      <c r="A272" s="3">
        <v>38449223</v>
      </c>
      <c r="B272" s="1">
        <v>43651</v>
      </c>
      <c r="C272" s="13">
        <v>0.35156874999999999</v>
      </c>
      <c r="D272" t="s">
        <v>129</v>
      </c>
      <c r="E272" t="s">
        <v>130</v>
      </c>
      <c r="F272">
        <v>2.06</v>
      </c>
      <c r="G272" t="s">
        <v>130</v>
      </c>
      <c r="H272">
        <v>35.601999999999997</v>
      </c>
      <c r="I272">
        <v>-117.602</v>
      </c>
      <c r="J272">
        <v>5.9</v>
      </c>
      <c r="K272" t="s">
        <v>131</v>
      </c>
      <c r="L272">
        <v>72</v>
      </c>
      <c r="M272">
        <v>0.14000000000000001</v>
      </c>
      <c r="N272">
        <v>0.13</v>
      </c>
      <c r="O272">
        <v>0.57999999999999996</v>
      </c>
      <c r="P272">
        <v>0</v>
      </c>
      <c r="Q272">
        <v>327</v>
      </c>
      <c r="R272">
        <v>79</v>
      </c>
      <c r="S272">
        <v>167</v>
      </c>
      <c r="T272">
        <v>24</v>
      </c>
      <c r="U272">
        <v>26</v>
      </c>
      <c r="V272">
        <v>16</v>
      </c>
      <c r="W272">
        <v>12</v>
      </c>
      <c r="X272" t="s">
        <v>133</v>
      </c>
      <c r="Y272">
        <v>86</v>
      </c>
      <c r="Z272">
        <v>65</v>
      </c>
      <c r="AA272">
        <v>17</v>
      </c>
      <c r="AB272">
        <v>70</v>
      </c>
    </row>
    <row r="273" spans="1:28" ht="17" x14ac:dyDescent="0.25">
      <c r="A273" s="3">
        <v>38449247</v>
      </c>
      <c r="B273" s="1">
        <v>43651</v>
      </c>
      <c r="C273" s="13">
        <v>0.35298738425925924</v>
      </c>
      <c r="D273" t="s">
        <v>129</v>
      </c>
      <c r="E273" t="s">
        <v>130</v>
      </c>
      <c r="F273">
        <v>2.2599999999999998</v>
      </c>
      <c r="G273" t="s">
        <v>130</v>
      </c>
      <c r="H273">
        <v>35.691000000000003</v>
      </c>
      <c r="I273">
        <v>-117.471</v>
      </c>
      <c r="J273">
        <v>12</v>
      </c>
      <c r="K273" t="s">
        <v>131</v>
      </c>
      <c r="L273">
        <v>68</v>
      </c>
      <c r="M273">
        <v>0.14000000000000001</v>
      </c>
      <c r="N273">
        <v>0.17</v>
      </c>
      <c r="O273">
        <v>0.48</v>
      </c>
      <c r="P273">
        <v>0</v>
      </c>
      <c r="Q273">
        <v>36</v>
      </c>
      <c r="R273">
        <v>66</v>
      </c>
      <c r="S273">
        <v>116</v>
      </c>
      <c r="T273">
        <v>22</v>
      </c>
      <c r="U273">
        <v>19</v>
      </c>
      <c r="V273">
        <v>17</v>
      </c>
      <c r="W273">
        <v>7</v>
      </c>
      <c r="X273" t="s">
        <v>131</v>
      </c>
      <c r="Y273">
        <v>98</v>
      </c>
      <c r="Z273">
        <v>39</v>
      </c>
      <c r="AA273">
        <v>16</v>
      </c>
      <c r="AB273">
        <v>98</v>
      </c>
    </row>
    <row r="274" spans="1:28" x14ac:dyDescent="0.2">
      <c r="A274" s="4">
        <v>38449335</v>
      </c>
      <c r="B274" s="1">
        <v>43651</v>
      </c>
      <c r="C274" s="13">
        <v>0.36585312499999995</v>
      </c>
      <c r="D274" t="s">
        <v>129</v>
      </c>
      <c r="E274" t="s">
        <v>130</v>
      </c>
      <c r="F274">
        <v>2.99</v>
      </c>
      <c r="G274" t="s">
        <v>130</v>
      </c>
      <c r="H274">
        <v>35.692</v>
      </c>
      <c r="I274">
        <v>-117.489</v>
      </c>
      <c r="J274">
        <v>9.1999999999999993</v>
      </c>
      <c r="K274" t="s">
        <v>131</v>
      </c>
      <c r="L274">
        <v>111</v>
      </c>
      <c r="M274">
        <v>0.14000000000000001</v>
      </c>
      <c r="N274">
        <v>0.1</v>
      </c>
      <c r="O274">
        <v>0.32</v>
      </c>
      <c r="P274">
        <v>0</v>
      </c>
      <c r="Q274">
        <v>341</v>
      </c>
      <c r="R274">
        <v>85</v>
      </c>
      <c r="S274">
        <v>-175</v>
      </c>
      <c r="T274">
        <v>12</v>
      </c>
      <c r="U274">
        <v>15</v>
      </c>
      <c r="V274">
        <v>40</v>
      </c>
      <c r="W274">
        <v>11</v>
      </c>
      <c r="X274" t="s">
        <v>131</v>
      </c>
      <c r="Y274">
        <v>100</v>
      </c>
      <c r="Z274">
        <v>31</v>
      </c>
      <c r="AA274">
        <v>48</v>
      </c>
      <c r="AB274">
        <v>119</v>
      </c>
    </row>
    <row r="275" spans="1:28" x14ac:dyDescent="0.2">
      <c r="A275" s="4">
        <v>38449351</v>
      </c>
      <c r="B275" s="1">
        <v>43651</v>
      </c>
      <c r="C275" s="13">
        <v>0.37086203703703702</v>
      </c>
      <c r="D275" t="s">
        <v>129</v>
      </c>
      <c r="E275" t="s">
        <v>130</v>
      </c>
      <c r="F275">
        <v>3.48</v>
      </c>
      <c r="G275" t="s">
        <v>130</v>
      </c>
      <c r="H275">
        <v>35.704000000000001</v>
      </c>
      <c r="I275">
        <v>-117.502</v>
      </c>
      <c r="J275">
        <v>8.6999999999999993</v>
      </c>
      <c r="K275" t="s">
        <v>131</v>
      </c>
      <c r="L275">
        <v>130</v>
      </c>
      <c r="M275">
        <v>0.16</v>
      </c>
      <c r="N275">
        <v>0.11</v>
      </c>
      <c r="O275">
        <v>0.34</v>
      </c>
      <c r="P275">
        <v>0</v>
      </c>
      <c r="Q275">
        <v>341</v>
      </c>
      <c r="R275">
        <v>83</v>
      </c>
      <c r="S275">
        <v>-174</v>
      </c>
      <c r="T275">
        <v>12</v>
      </c>
      <c r="U275">
        <v>11</v>
      </c>
      <c r="V275">
        <v>51</v>
      </c>
      <c r="W275">
        <v>21</v>
      </c>
      <c r="X275" t="s">
        <v>131</v>
      </c>
      <c r="Y275">
        <v>100</v>
      </c>
      <c r="Z275">
        <v>35</v>
      </c>
      <c r="AA275">
        <v>53</v>
      </c>
      <c r="AB275">
        <v>118</v>
      </c>
    </row>
    <row r="276" spans="1:28" ht="17" x14ac:dyDescent="0.25">
      <c r="A276" s="3">
        <v>38449407</v>
      </c>
      <c r="B276" s="1">
        <v>43651</v>
      </c>
      <c r="C276" s="13">
        <v>0.37519479166666669</v>
      </c>
      <c r="D276" t="s">
        <v>129</v>
      </c>
      <c r="E276" t="s">
        <v>130</v>
      </c>
      <c r="F276">
        <v>2</v>
      </c>
      <c r="G276" t="s">
        <v>130</v>
      </c>
      <c r="H276">
        <v>35.734000000000002</v>
      </c>
      <c r="I276">
        <v>-117.54900000000001</v>
      </c>
      <c r="J276">
        <v>1.6</v>
      </c>
      <c r="K276" t="s">
        <v>131</v>
      </c>
      <c r="L276">
        <v>76</v>
      </c>
      <c r="M276">
        <v>0.16</v>
      </c>
      <c r="N276">
        <v>0.15</v>
      </c>
      <c r="O276">
        <v>0.28999999999999998</v>
      </c>
      <c r="P276">
        <v>0</v>
      </c>
      <c r="Q276">
        <v>60</v>
      </c>
      <c r="R276">
        <v>27</v>
      </c>
      <c r="S276">
        <v>53</v>
      </c>
      <c r="T276">
        <v>33</v>
      </c>
      <c r="U276">
        <v>39</v>
      </c>
      <c r="V276">
        <v>20</v>
      </c>
      <c r="W276">
        <v>23</v>
      </c>
      <c r="X276" t="s">
        <v>132</v>
      </c>
      <c r="Y276">
        <v>55</v>
      </c>
      <c r="Z276">
        <v>68</v>
      </c>
      <c r="AA276">
        <v>17</v>
      </c>
      <c r="AB276">
        <v>63</v>
      </c>
    </row>
    <row r="277" spans="1:28" ht="17" x14ac:dyDescent="0.25">
      <c r="A277" s="3">
        <v>38449423</v>
      </c>
      <c r="B277" s="1">
        <v>43651</v>
      </c>
      <c r="C277" s="13">
        <v>0.37685347222222226</v>
      </c>
      <c r="D277" t="s">
        <v>129</v>
      </c>
      <c r="E277" t="s">
        <v>130</v>
      </c>
      <c r="F277">
        <v>2.06</v>
      </c>
      <c r="G277" t="s">
        <v>130</v>
      </c>
      <c r="H277">
        <v>35.606999999999999</v>
      </c>
      <c r="I277">
        <v>-117.59399999999999</v>
      </c>
      <c r="J277">
        <v>4.5999999999999996</v>
      </c>
      <c r="K277" t="s">
        <v>131</v>
      </c>
      <c r="L277">
        <v>71</v>
      </c>
      <c r="M277">
        <v>0.13</v>
      </c>
      <c r="N277">
        <v>0.12</v>
      </c>
      <c r="O277">
        <v>0.39</v>
      </c>
      <c r="P277">
        <v>0</v>
      </c>
      <c r="Q277">
        <v>318</v>
      </c>
      <c r="R277">
        <v>78</v>
      </c>
      <c r="S277">
        <v>164</v>
      </c>
      <c r="T277">
        <v>18</v>
      </c>
      <c r="U277">
        <v>27</v>
      </c>
      <c r="V277">
        <v>19</v>
      </c>
      <c r="W277">
        <v>27</v>
      </c>
      <c r="X277" t="s">
        <v>131</v>
      </c>
      <c r="Y277">
        <v>87</v>
      </c>
      <c r="Z277">
        <v>47</v>
      </c>
      <c r="AA277">
        <v>19</v>
      </c>
      <c r="AB277">
        <v>81</v>
      </c>
    </row>
    <row r="278" spans="1:28" ht="17" x14ac:dyDescent="0.25">
      <c r="A278" s="3">
        <v>38449431</v>
      </c>
      <c r="B278" s="1">
        <v>43651</v>
      </c>
      <c r="C278" s="13">
        <v>0.3771539351851852</v>
      </c>
      <c r="D278" t="s">
        <v>129</v>
      </c>
      <c r="E278" t="s">
        <v>130</v>
      </c>
      <c r="F278">
        <v>2.31</v>
      </c>
      <c r="G278" t="s">
        <v>130</v>
      </c>
      <c r="H278">
        <v>35.603000000000002</v>
      </c>
      <c r="I278">
        <v>-117.60599999999999</v>
      </c>
      <c r="J278">
        <v>4.7</v>
      </c>
      <c r="K278" t="s">
        <v>131</v>
      </c>
      <c r="L278">
        <v>71</v>
      </c>
      <c r="M278">
        <v>0.14000000000000001</v>
      </c>
      <c r="N278">
        <v>0.14000000000000001</v>
      </c>
      <c r="O278">
        <v>0.43</v>
      </c>
      <c r="P278">
        <v>0</v>
      </c>
      <c r="Q278">
        <v>290</v>
      </c>
      <c r="R278">
        <v>71</v>
      </c>
      <c r="S278">
        <v>142</v>
      </c>
      <c r="T278">
        <v>20</v>
      </c>
      <c r="U278">
        <v>29</v>
      </c>
      <c r="V278">
        <v>19</v>
      </c>
      <c r="W278">
        <v>21</v>
      </c>
      <c r="X278" t="s">
        <v>131</v>
      </c>
      <c r="Y278">
        <v>83</v>
      </c>
      <c r="Z278">
        <v>37</v>
      </c>
      <c r="AA278">
        <v>12</v>
      </c>
      <c r="AB278">
        <v>87</v>
      </c>
    </row>
    <row r="279" spans="1:28" ht="17" x14ac:dyDescent="0.25">
      <c r="A279" s="3">
        <v>38449487</v>
      </c>
      <c r="B279" s="1">
        <v>43651</v>
      </c>
      <c r="C279" s="13">
        <v>0.38230300925925925</v>
      </c>
      <c r="D279" t="s">
        <v>129</v>
      </c>
      <c r="E279" t="s">
        <v>130</v>
      </c>
      <c r="F279">
        <v>2.1</v>
      </c>
      <c r="G279" t="s">
        <v>130</v>
      </c>
      <c r="H279">
        <v>35.686999999999998</v>
      </c>
      <c r="I279">
        <v>-117.49</v>
      </c>
      <c r="J279">
        <v>1.2</v>
      </c>
      <c r="K279" t="s">
        <v>131</v>
      </c>
      <c r="L279">
        <v>72</v>
      </c>
      <c r="M279">
        <v>0.14000000000000001</v>
      </c>
      <c r="N279">
        <v>0.14000000000000001</v>
      </c>
      <c r="O279">
        <v>0.3</v>
      </c>
      <c r="P279">
        <v>0</v>
      </c>
      <c r="Q279">
        <v>326</v>
      </c>
      <c r="R279">
        <v>88</v>
      </c>
      <c r="S279">
        <v>168</v>
      </c>
      <c r="T279">
        <v>25</v>
      </c>
      <c r="U279">
        <v>23</v>
      </c>
      <c r="V279">
        <v>16</v>
      </c>
      <c r="W279">
        <v>10</v>
      </c>
      <c r="X279" t="s">
        <v>131</v>
      </c>
      <c r="Y279">
        <v>85</v>
      </c>
      <c r="Z279">
        <v>64</v>
      </c>
      <c r="AA279">
        <v>18</v>
      </c>
      <c r="AB279">
        <v>81</v>
      </c>
    </row>
    <row r="280" spans="1:28" ht="17" x14ac:dyDescent="0.25">
      <c r="A280" s="3">
        <v>38449543</v>
      </c>
      <c r="B280" s="1">
        <v>43651</v>
      </c>
      <c r="C280" s="13">
        <v>0.38724479166666664</v>
      </c>
      <c r="D280" t="s">
        <v>129</v>
      </c>
      <c r="E280" t="s">
        <v>130</v>
      </c>
      <c r="F280">
        <v>2.25</v>
      </c>
      <c r="G280" t="s">
        <v>130</v>
      </c>
      <c r="H280">
        <v>35.692999999999998</v>
      </c>
      <c r="I280">
        <v>-117.514</v>
      </c>
      <c r="J280">
        <v>8.6999999999999993</v>
      </c>
      <c r="K280" t="s">
        <v>131</v>
      </c>
      <c r="L280">
        <v>69</v>
      </c>
      <c r="M280">
        <v>0.12</v>
      </c>
      <c r="N280">
        <v>0.14000000000000001</v>
      </c>
      <c r="O280">
        <v>0.44</v>
      </c>
      <c r="P280">
        <v>0</v>
      </c>
      <c r="Q280">
        <v>359</v>
      </c>
      <c r="R280">
        <v>71</v>
      </c>
      <c r="S280">
        <v>-165</v>
      </c>
      <c r="T280">
        <v>20</v>
      </c>
      <c r="U280">
        <v>22</v>
      </c>
      <c r="V280">
        <v>21</v>
      </c>
      <c r="W280">
        <v>29</v>
      </c>
      <c r="X280" t="s">
        <v>131</v>
      </c>
      <c r="Y280">
        <v>94</v>
      </c>
      <c r="Z280">
        <v>24</v>
      </c>
      <c r="AA280">
        <v>19</v>
      </c>
      <c r="AB280">
        <v>121</v>
      </c>
    </row>
    <row r="281" spans="1:28" ht="17" x14ac:dyDescent="0.25">
      <c r="A281" s="3">
        <v>38449615</v>
      </c>
      <c r="B281" s="1">
        <v>43651</v>
      </c>
      <c r="C281" s="13">
        <v>0.39677650462962966</v>
      </c>
      <c r="D281" t="s">
        <v>129</v>
      </c>
      <c r="E281" t="s">
        <v>130</v>
      </c>
      <c r="F281">
        <v>2.02</v>
      </c>
      <c r="G281" t="s">
        <v>130</v>
      </c>
      <c r="H281">
        <v>35.645000000000003</v>
      </c>
      <c r="I281">
        <v>-117.547</v>
      </c>
      <c r="J281">
        <v>6.4</v>
      </c>
      <c r="K281" t="s">
        <v>131</v>
      </c>
      <c r="L281">
        <v>69</v>
      </c>
      <c r="M281">
        <v>0.12</v>
      </c>
      <c r="N281">
        <v>0.12</v>
      </c>
      <c r="O281">
        <v>0.42</v>
      </c>
      <c r="P281">
        <v>0</v>
      </c>
      <c r="Q281">
        <v>8</v>
      </c>
      <c r="R281">
        <v>27</v>
      </c>
      <c r="S281">
        <v>-92</v>
      </c>
      <c r="T281">
        <v>33</v>
      </c>
      <c r="U281">
        <v>33</v>
      </c>
      <c r="V281">
        <v>19</v>
      </c>
      <c r="W281">
        <v>24</v>
      </c>
      <c r="X281" t="s">
        <v>132</v>
      </c>
      <c r="Y281">
        <v>55</v>
      </c>
      <c r="Z281">
        <v>43</v>
      </c>
      <c r="AA281">
        <v>18</v>
      </c>
      <c r="AB281">
        <v>84</v>
      </c>
    </row>
    <row r="282" spans="1:28" ht="17" x14ac:dyDescent="0.25">
      <c r="A282" s="3">
        <v>38449639</v>
      </c>
      <c r="B282" s="1">
        <v>43651</v>
      </c>
      <c r="C282" s="13">
        <v>0.39820104166666664</v>
      </c>
      <c r="D282" t="s">
        <v>129</v>
      </c>
      <c r="E282" t="s">
        <v>130</v>
      </c>
      <c r="F282">
        <v>2.29</v>
      </c>
      <c r="G282" t="s">
        <v>130</v>
      </c>
      <c r="H282">
        <v>35.655999999999999</v>
      </c>
      <c r="I282">
        <v>-117.518</v>
      </c>
      <c r="J282">
        <v>1.7</v>
      </c>
      <c r="K282" t="s">
        <v>131</v>
      </c>
      <c r="L282">
        <v>78</v>
      </c>
      <c r="M282">
        <v>0.16</v>
      </c>
      <c r="N282">
        <v>0.14000000000000001</v>
      </c>
      <c r="O282">
        <v>0.33</v>
      </c>
      <c r="P282">
        <v>0</v>
      </c>
      <c r="Q282">
        <v>352</v>
      </c>
      <c r="R282">
        <v>77</v>
      </c>
      <c r="S282">
        <v>171</v>
      </c>
      <c r="T282">
        <v>21</v>
      </c>
      <c r="U282">
        <v>25</v>
      </c>
      <c r="V282">
        <v>25</v>
      </c>
      <c r="W282">
        <v>10</v>
      </c>
      <c r="X282" t="s">
        <v>131</v>
      </c>
      <c r="Y282">
        <v>86</v>
      </c>
      <c r="Z282">
        <v>68</v>
      </c>
      <c r="AA282">
        <v>21</v>
      </c>
      <c r="AB282">
        <v>62</v>
      </c>
    </row>
    <row r="283" spans="1:28" ht="17" x14ac:dyDescent="0.25">
      <c r="A283" s="3">
        <v>38449695</v>
      </c>
      <c r="B283" s="1">
        <v>43651</v>
      </c>
      <c r="C283" s="13">
        <v>0.40372986111111109</v>
      </c>
      <c r="D283" t="s">
        <v>129</v>
      </c>
      <c r="E283" t="s">
        <v>130</v>
      </c>
      <c r="F283">
        <v>2.48</v>
      </c>
      <c r="G283" t="s">
        <v>130</v>
      </c>
      <c r="H283">
        <v>35.706000000000003</v>
      </c>
      <c r="I283">
        <v>-117.47799999999999</v>
      </c>
      <c r="J283">
        <v>0.9</v>
      </c>
      <c r="K283" t="s">
        <v>131</v>
      </c>
      <c r="L283">
        <v>77</v>
      </c>
      <c r="M283">
        <v>0.15</v>
      </c>
      <c r="N283">
        <v>0.15</v>
      </c>
      <c r="O283">
        <v>0.28999999999999998</v>
      </c>
      <c r="P283">
        <v>0</v>
      </c>
      <c r="Q283">
        <v>296</v>
      </c>
      <c r="R283">
        <v>80</v>
      </c>
      <c r="S283">
        <v>-179</v>
      </c>
      <c r="T283">
        <v>25</v>
      </c>
      <c r="U283">
        <v>28</v>
      </c>
      <c r="V283">
        <v>20</v>
      </c>
      <c r="W283">
        <v>34</v>
      </c>
      <c r="X283" t="s">
        <v>133</v>
      </c>
      <c r="Y283">
        <v>85</v>
      </c>
      <c r="Z283">
        <v>72</v>
      </c>
      <c r="AA283">
        <v>19</v>
      </c>
      <c r="AB283">
        <v>45</v>
      </c>
    </row>
    <row r="284" spans="1:28" x14ac:dyDescent="0.2">
      <c r="A284" s="4">
        <v>38449719</v>
      </c>
      <c r="B284" s="1">
        <v>43651</v>
      </c>
      <c r="C284" s="13">
        <v>0.4072810185185185</v>
      </c>
      <c r="D284" t="s">
        <v>129</v>
      </c>
      <c r="E284" t="s">
        <v>130</v>
      </c>
      <c r="F284">
        <v>3.62</v>
      </c>
      <c r="G284" t="s">
        <v>130</v>
      </c>
      <c r="H284">
        <v>35.65</v>
      </c>
      <c r="I284">
        <v>-117.548</v>
      </c>
      <c r="J284">
        <v>2.2999999999999998</v>
      </c>
      <c r="K284" t="s">
        <v>131</v>
      </c>
      <c r="L284">
        <v>125</v>
      </c>
      <c r="M284">
        <v>0.13</v>
      </c>
      <c r="N284">
        <v>0.08</v>
      </c>
      <c r="O284">
        <v>0.24</v>
      </c>
      <c r="P284">
        <v>0</v>
      </c>
      <c r="Q284">
        <v>153</v>
      </c>
      <c r="R284">
        <v>44</v>
      </c>
      <c r="S284">
        <v>-179</v>
      </c>
      <c r="T284">
        <v>22</v>
      </c>
      <c r="U284">
        <v>23</v>
      </c>
      <c r="V284">
        <v>55</v>
      </c>
      <c r="W284">
        <v>13</v>
      </c>
      <c r="X284" t="s">
        <v>131</v>
      </c>
      <c r="Y284">
        <v>80</v>
      </c>
      <c r="Z284">
        <v>74</v>
      </c>
      <c r="AA284">
        <v>54</v>
      </c>
      <c r="AB284">
        <v>59</v>
      </c>
    </row>
    <row r="285" spans="1:28" ht="17" x14ac:dyDescent="0.25">
      <c r="A285" s="3">
        <v>38449735</v>
      </c>
      <c r="B285" s="1">
        <v>43651</v>
      </c>
      <c r="C285" s="13">
        <v>0.41247407407407405</v>
      </c>
      <c r="D285" t="s">
        <v>129</v>
      </c>
      <c r="E285" t="s">
        <v>130</v>
      </c>
      <c r="F285">
        <v>2.08</v>
      </c>
      <c r="G285" t="s">
        <v>130</v>
      </c>
      <c r="H285">
        <v>35.578000000000003</v>
      </c>
      <c r="I285">
        <v>-117.63800000000001</v>
      </c>
      <c r="J285">
        <v>5.9</v>
      </c>
      <c r="K285" t="s">
        <v>131</v>
      </c>
      <c r="L285">
        <v>80</v>
      </c>
      <c r="M285">
        <v>0.11</v>
      </c>
      <c r="N285">
        <v>0.1</v>
      </c>
      <c r="O285">
        <v>0.44</v>
      </c>
      <c r="P285">
        <v>0</v>
      </c>
      <c r="Q285">
        <v>327</v>
      </c>
      <c r="R285">
        <v>71</v>
      </c>
      <c r="S285">
        <v>-177</v>
      </c>
      <c r="T285">
        <v>25</v>
      </c>
      <c r="U285">
        <v>17</v>
      </c>
      <c r="V285">
        <v>20</v>
      </c>
      <c r="W285">
        <v>10</v>
      </c>
      <c r="X285" t="s">
        <v>131</v>
      </c>
      <c r="Y285">
        <v>96</v>
      </c>
      <c r="Z285">
        <v>31</v>
      </c>
      <c r="AA285">
        <v>22</v>
      </c>
      <c r="AB285">
        <v>119</v>
      </c>
    </row>
    <row r="286" spans="1:28" x14ac:dyDescent="0.2">
      <c r="A286" s="4">
        <v>38449919</v>
      </c>
      <c r="B286" s="1">
        <v>43651</v>
      </c>
      <c r="C286" s="13">
        <v>0.42817696759259261</v>
      </c>
      <c r="D286" t="s">
        <v>129</v>
      </c>
      <c r="E286" t="s">
        <v>130</v>
      </c>
      <c r="F286">
        <v>3.1</v>
      </c>
      <c r="G286" t="s">
        <v>130</v>
      </c>
      <c r="H286">
        <v>35.664000000000001</v>
      </c>
      <c r="I286">
        <v>-117.503</v>
      </c>
      <c r="J286">
        <v>6.9</v>
      </c>
      <c r="K286" t="s">
        <v>131</v>
      </c>
      <c r="L286">
        <v>110</v>
      </c>
      <c r="M286">
        <v>0.13</v>
      </c>
      <c r="N286">
        <v>0.1</v>
      </c>
      <c r="O286">
        <v>0.31</v>
      </c>
      <c r="P286">
        <v>0</v>
      </c>
      <c r="Q286">
        <v>140</v>
      </c>
      <c r="R286">
        <v>82</v>
      </c>
      <c r="S286">
        <v>-176</v>
      </c>
      <c r="T286">
        <v>12</v>
      </c>
      <c r="U286">
        <v>13</v>
      </c>
      <c r="V286">
        <v>42</v>
      </c>
      <c r="W286">
        <v>10</v>
      </c>
      <c r="X286" t="s">
        <v>131</v>
      </c>
      <c r="Y286">
        <v>100</v>
      </c>
      <c r="Z286">
        <v>27</v>
      </c>
      <c r="AA286">
        <v>41</v>
      </c>
      <c r="AB286">
        <v>116</v>
      </c>
    </row>
    <row r="287" spans="1:28" ht="17" x14ac:dyDescent="0.25">
      <c r="A287" s="3">
        <v>38449975</v>
      </c>
      <c r="B287" s="1">
        <v>43651</v>
      </c>
      <c r="C287" s="13">
        <v>0.4328079861111111</v>
      </c>
      <c r="D287" t="s">
        <v>129</v>
      </c>
      <c r="E287" t="s">
        <v>130</v>
      </c>
      <c r="F287">
        <v>2.1800000000000002</v>
      </c>
      <c r="G287" t="s">
        <v>130</v>
      </c>
      <c r="H287">
        <v>35.716000000000001</v>
      </c>
      <c r="I287">
        <v>-117.45</v>
      </c>
      <c r="J287">
        <v>1</v>
      </c>
      <c r="K287" t="s">
        <v>131</v>
      </c>
      <c r="L287">
        <v>70</v>
      </c>
      <c r="M287">
        <v>0.13</v>
      </c>
      <c r="N287">
        <v>0.14000000000000001</v>
      </c>
      <c r="O287">
        <v>0.28999999999999998</v>
      </c>
      <c r="P287">
        <v>0</v>
      </c>
      <c r="Q287">
        <v>281</v>
      </c>
      <c r="R287">
        <v>20</v>
      </c>
      <c r="S287">
        <v>139</v>
      </c>
      <c r="T287">
        <v>39</v>
      </c>
      <c r="U287">
        <v>28</v>
      </c>
      <c r="V287">
        <v>20</v>
      </c>
      <c r="W287">
        <v>17</v>
      </c>
      <c r="X287" t="s">
        <v>132</v>
      </c>
      <c r="Y287">
        <v>56</v>
      </c>
      <c r="Z287">
        <v>70</v>
      </c>
      <c r="AA287">
        <v>18</v>
      </c>
      <c r="AB287">
        <v>59</v>
      </c>
    </row>
    <row r="288" spans="1:28" ht="17" x14ac:dyDescent="0.25">
      <c r="A288" s="3">
        <v>38449999</v>
      </c>
      <c r="B288" s="1">
        <v>43651</v>
      </c>
      <c r="C288" s="13">
        <v>0.43562152777777779</v>
      </c>
      <c r="D288" t="s">
        <v>129</v>
      </c>
      <c r="E288" t="s">
        <v>130</v>
      </c>
      <c r="F288">
        <v>2.5299999999999998</v>
      </c>
      <c r="G288" t="s">
        <v>130</v>
      </c>
      <c r="H288">
        <v>35.723999999999997</v>
      </c>
      <c r="I288">
        <v>-117.536</v>
      </c>
      <c r="J288">
        <v>6.5</v>
      </c>
      <c r="K288" t="s">
        <v>131</v>
      </c>
      <c r="L288">
        <v>77</v>
      </c>
      <c r="M288">
        <v>0.13</v>
      </c>
      <c r="N288">
        <v>0.12</v>
      </c>
      <c r="O288">
        <v>0.45</v>
      </c>
      <c r="P288">
        <v>0</v>
      </c>
      <c r="Q288">
        <v>126</v>
      </c>
      <c r="R288">
        <v>71</v>
      </c>
      <c r="S288">
        <v>-141</v>
      </c>
      <c r="T288">
        <v>31</v>
      </c>
      <c r="U288">
        <v>30</v>
      </c>
      <c r="V288">
        <v>24</v>
      </c>
      <c r="W288">
        <v>12</v>
      </c>
      <c r="X288" t="s">
        <v>133</v>
      </c>
      <c r="Y288">
        <v>65</v>
      </c>
      <c r="Z288">
        <v>23</v>
      </c>
      <c r="AA288">
        <v>22</v>
      </c>
      <c r="AB288">
        <v>158</v>
      </c>
    </row>
    <row r="289" spans="1:28" ht="17" x14ac:dyDescent="0.25">
      <c r="A289" s="3">
        <v>38450047</v>
      </c>
      <c r="B289" s="1">
        <v>43651</v>
      </c>
      <c r="C289" s="13">
        <v>0.43978530092592588</v>
      </c>
      <c r="D289" t="s">
        <v>129</v>
      </c>
      <c r="E289" t="s">
        <v>130</v>
      </c>
      <c r="F289">
        <v>2.71</v>
      </c>
      <c r="G289" t="s">
        <v>130</v>
      </c>
      <c r="H289">
        <v>35.722999999999999</v>
      </c>
      <c r="I289">
        <v>-117.527</v>
      </c>
      <c r="J289">
        <v>4.3</v>
      </c>
      <c r="K289" t="s">
        <v>131</v>
      </c>
      <c r="L289">
        <v>73</v>
      </c>
      <c r="M289">
        <v>0.16</v>
      </c>
      <c r="N289">
        <v>0.18</v>
      </c>
      <c r="O289">
        <v>0.53</v>
      </c>
      <c r="P289">
        <v>0</v>
      </c>
      <c r="Q289">
        <v>152</v>
      </c>
      <c r="R289">
        <v>82</v>
      </c>
      <c r="S289">
        <v>-148</v>
      </c>
      <c r="T289">
        <v>16</v>
      </c>
      <c r="U289">
        <v>18</v>
      </c>
      <c r="V289">
        <v>21</v>
      </c>
      <c r="W289">
        <v>23</v>
      </c>
      <c r="X289" t="s">
        <v>131</v>
      </c>
      <c r="Y289">
        <v>98</v>
      </c>
      <c r="Z289">
        <v>65</v>
      </c>
      <c r="AA289">
        <v>18</v>
      </c>
      <c r="AB289">
        <v>87</v>
      </c>
    </row>
    <row r="290" spans="1:28" ht="17" x14ac:dyDescent="0.25">
      <c r="A290" s="3">
        <v>38450087</v>
      </c>
      <c r="B290" s="1">
        <v>43651</v>
      </c>
      <c r="C290" s="13">
        <v>0.44278460648148149</v>
      </c>
      <c r="D290" t="s">
        <v>129</v>
      </c>
      <c r="E290" t="s">
        <v>130</v>
      </c>
      <c r="F290">
        <v>2.0699999999999998</v>
      </c>
      <c r="G290" t="s">
        <v>130</v>
      </c>
      <c r="H290">
        <v>35.662999999999997</v>
      </c>
      <c r="I290">
        <v>-117.52500000000001</v>
      </c>
      <c r="J290">
        <v>6.5</v>
      </c>
      <c r="K290" t="s">
        <v>131</v>
      </c>
      <c r="L290">
        <v>74</v>
      </c>
      <c r="M290">
        <v>0.13</v>
      </c>
      <c r="N290">
        <v>0.13</v>
      </c>
      <c r="O290">
        <v>0.43</v>
      </c>
      <c r="P290">
        <v>0</v>
      </c>
      <c r="Q290">
        <v>168</v>
      </c>
      <c r="R290">
        <v>75</v>
      </c>
      <c r="S290">
        <v>-160</v>
      </c>
      <c r="T290">
        <v>26</v>
      </c>
      <c r="U290">
        <v>28</v>
      </c>
      <c r="V290">
        <v>20</v>
      </c>
      <c r="W290">
        <v>9</v>
      </c>
      <c r="X290" t="s">
        <v>133</v>
      </c>
      <c r="Y290">
        <v>76</v>
      </c>
      <c r="Z290">
        <v>19</v>
      </c>
      <c r="AA290">
        <v>14</v>
      </c>
      <c r="AB290">
        <v>164</v>
      </c>
    </row>
    <row r="291" spans="1:28" ht="17" x14ac:dyDescent="0.25">
      <c r="A291" s="3">
        <v>38450183</v>
      </c>
      <c r="B291" s="1">
        <v>43651</v>
      </c>
      <c r="C291" s="13">
        <v>0.45028472222222221</v>
      </c>
      <c r="D291" t="s">
        <v>129</v>
      </c>
      <c r="E291" t="s">
        <v>130</v>
      </c>
      <c r="F291">
        <v>2.38</v>
      </c>
      <c r="G291" t="s">
        <v>130</v>
      </c>
      <c r="H291">
        <v>35.741</v>
      </c>
      <c r="I291">
        <v>-117.56399999999999</v>
      </c>
      <c r="J291">
        <v>3.6</v>
      </c>
      <c r="K291" t="s">
        <v>131</v>
      </c>
      <c r="L291">
        <v>76</v>
      </c>
      <c r="M291">
        <v>0.14000000000000001</v>
      </c>
      <c r="N291">
        <v>0.13</v>
      </c>
      <c r="O291">
        <v>0.46</v>
      </c>
      <c r="P291">
        <v>0</v>
      </c>
      <c r="Q291">
        <v>315</v>
      </c>
      <c r="R291">
        <v>86</v>
      </c>
      <c r="S291">
        <v>-178</v>
      </c>
      <c r="T291">
        <v>19</v>
      </c>
      <c r="U291">
        <v>15</v>
      </c>
      <c r="V291">
        <v>25</v>
      </c>
      <c r="W291">
        <v>15</v>
      </c>
      <c r="X291" t="s">
        <v>131</v>
      </c>
      <c r="Y291">
        <v>100</v>
      </c>
      <c r="Z291">
        <v>67</v>
      </c>
      <c r="AA291">
        <v>22</v>
      </c>
      <c r="AB291">
        <v>41</v>
      </c>
    </row>
    <row r="292" spans="1:28" ht="17" x14ac:dyDescent="0.25">
      <c r="A292" s="3">
        <v>38450191</v>
      </c>
      <c r="B292" s="1">
        <v>43651</v>
      </c>
      <c r="C292" s="13">
        <v>0.45149166666666668</v>
      </c>
      <c r="D292" t="s">
        <v>129</v>
      </c>
      <c r="E292" t="s">
        <v>130</v>
      </c>
      <c r="F292">
        <v>2.0499999999999998</v>
      </c>
      <c r="G292" t="s">
        <v>130</v>
      </c>
      <c r="H292">
        <v>35.593000000000004</v>
      </c>
      <c r="I292">
        <v>-117.624</v>
      </c>
      <c r="J292">
        <v>1.9</v>
      </c>
      <c r="K292" t="s">
        <v>131</v>
      </c>
      <c r="L292">
        <v>73</v>
      </c>
      <c r="M292">
        <v>0.13</v>
      </c>
      <c r="N292">
        <v>0.12</v>
      </c>
      <c r="O292">
        <v>0.24</v>
      </c>
      <c r="P292">
        <v>0</v>
      </c>
      <c r="Q292">
        <v>324</v>
      </c>
      <c r="R292">
        <v>89</v>
      </c>
      <c r="S292">
        <v>170</v>
      </c>
      <c r="T292">
        <v>20</v>
      </c>
      <c r="U292">
        <v>21</v>
      </c>
      <c r="V292">
        <v>22</v>
      </c>
      <c r="W292">
        <v>15</v>
      </c>
      <c r="X292" t="s">
        <v>131</v>
      </c>
      <c r="Y292">
        <v>95</v>
      </c>
      <c r="Z292">
        <v>71</v>
      </c>
      <c r="AA292">
        <v>18</v>
      </c>
      <c r="AB292">
        <v>43</v>
      </c>
    </row>
    <row r="293" spans="1:28" x14ac:dyDescent="0.2">
      <c r="A293" s="4">
        <v>38450215</v>
      </c>
      <c r="B293" s="1">
        <v>43651</v>
      </c>
      <c r="C293" s="13">
        <v>0.45655752314814818</v>
      </c>
      <c r="D293" t="s">
        <v>129</v>
      </c>
      <c r="E293" t="s">
        <v>130</v>
      </c>
      <c r="F293">
        <v>2.89</v>
      </c>
      <c r="G293" t="s">
        <v>130</v>
      </c>
      <c r="H293">
        <v>35.743000000000002</v>
      </c>
      <c r="I293">
        <v>-117.54900000000001</v>
      </c>
      <c r="J293">
        <v>10.8</v>
      </c>
      <c r="K293" t="s">
        <v>131</v>
      </c>
      <c r="L293">
        <v>43</v>
      </c>
      <c r="M293">
        <v>0.14000000000000001</v>
      </c>
      <c r="N293">
        <v>0.22</v>
      </c>
      <c r="O293">
        <v>0.42</v>
      </c>
      <c r="P293">
        <v>0</v>
      </c>
      <c r="Q293">
        <v>134</v>
      </c>
      <c r="R293">
        <v>62</v>
      </c>
      <c r="S293">
        <v>-166</v>
      </c>
      <c r="T293">
        <v>23</v>
      </c>
      <c r="U293">
        <v>21</v>
      </c>
      <c r="V293">
        <v>30</v>
      </c>
      <c r="W293">
        <v>4</v>
      </c>
      <c r="X293" t="s">
        <v>131</v>
      </c>
      <c r="Y293">
        <v>86</v>
      </c>
      <c r="Z293">
        <v>35</v>
      </c>
      <c r="AA293">
        <v>24</v>
      </c>
      <c r="AB293">
        <v>114</v>
      </c>
    </row>
    <row r="294" spans="1:28" x14ac:dyDescent="0.2">
      <c r="A294" s="4">
        <v>38450223</v>
      </c>
      <c r="B294" s="1">
        <v>43651</v>
      </c>
      <c r="C294" s="13">
        <v>0.45808935185185184</v>
      </c>
      <c r="D294" t="s">
        <v>129</v>
      </c>
      <c r="E294" t="s">
        <v>130</v>
      </c>
      <c r="F294">
        <v>3.54</v>
      </c>
      <c r="G294" t="s">
        <v>47</v>
      </c>
      <c r="H294">
        <v>35.601999999999997</v>
      </c>
      <c r="I294">
        <v>-117.59</v>
      </c>
      <c r="J294">
        <v>2.8</v>
      </c>
      <c r="K294" t="s">
        <v>131</v>
      </c>
      <c r="L294">
        <v>139</v>
      </c>
      <c r="M294">
        <v>0.14000000000000001</v>
      </c>
      <c r="N294">
        <v>0.09</v>
      </c>
      <c r="O294">
        <v>0.27</v>
      </c>
      <c r="P294">
        <v>0</v>
      </c>
      <c r="Q294">
        <v>137</v>
      </c>
      <c r="R294">
        <v>80</v>
      </c>
      <c r="S294">
        <v>166</v>
      </c>
      <c r="T294">
        <v>9</v>
      </c>
      <c r="U294">
        <v>10</v>
      </c>
      <c r="V294">
        <v>59</v>
      </c>
      <c r="W294">
        <v>13</v>
      </c>
      <c r="X294" t="s">
        <v>131</v>
      </c>
      <c r="Y294">
        <v>100</v>
      </c>
      <c r="Z294">
        <v>73</v>
      </c>
      <c r="AA294">
        <v>55</v>
      </c>
      <c r="AB294">
        <v>48</v>
      </c>
    </row>
    <row r="295" spans="1:28" x14ac:dyDescent="0.2">
      <c r="A295" s="4">
        <v>38450263</v>
      </c>
      <c r="B295" s="1">
        <v>43651</v>
      </c>
      <c r="C295" s="13">
        <v>0.46380833333333332</v>
      </c>
      <c r="D295" t="s">
        <v>129</v>
      </c>
      <c r="E295" t="s">
        <v>130</v>
      </c>
      <c r="F295">
        <v>5.37</v>
      </c>
      <c r="G295" t="s">
        <v>47</v>
      </c>
      <c r="H295">
        <v>35.76</v>
      </c>
      <c r="I295">
        <v>-117.575</v>
      </c>
      <c r="J295">
        <v>7</v>
      </c>
      <c r="K295" t="s">
        <v>131</v>
      </c>
      <c r="L295">
        <v>256</v>
      </c>
      <c r="M295">
        <v>0.2</v>
      </c>
      <c r="N295">
        <v>0.13</v>
      </c>
      <c r="O295">
        <v>0.36</v>
      </c>
      <c r="P295">
        <v>0</v>
      </c>
      <c r="Q295">
        <v>136</v>
      </c>
      <c r="R295">
        <v>82</v>
      </c>
      <c r="S295">
        <v>172</v>
      </c>
      <c r="T295">
        <v>9</v>
      </c>
      <c r="U295">
        <v>12</v>
      </c>
      <c r="V295">
        <v>154</v>
      </c>
      <c r="W295">
        <v>18</v>
      </c>
      <c r="X295" t="s">
        <v>131</v>
      </c>
      <c r="Y295">
        <v>100</v>
      </c>
      <c r="Z295">
        <v>60</v>
      </c>
      <c r="AA295">
        <v>96</v>
      </c>
      <c r="AB295">
        <v>76</v>
      </c>
    </row>
    <row r="296" spans="1:28" x14ac:dyDescent="0.2">
      <c r="A296" s="4">
        <v>38450279</v>
      </c>
      <c r="B296" s="1">
        <v>43651</v>
      </c>
      <c r="C296" s="13">
        <v>0.46634039351851847</v>
      </c>
      <c r="D296" t="s">
        <v>129</v>
      </c>
      <c r="E296" t="s">
        <v>130</v>
      </c>
      <c r="F296">
        <v>2.84</v>
      </c>
      <c r="G296" t="s">
        <v>130</v>
      </c>
      <c r="H296">
        <v>35.75</v>
      </c>
      <c r="I296">
        <v>-117.572</v>
      </c>
      <c r="J296">
        <v>5</v>
      </c>
      <c r="K296" t="s">
        <v>131</v>
      </c>
      <c r="L296">
        <v>63</v>
      </c>
      <c r="M296">
        <v>0.13</v>
      </c>
      <c r="N296">
        <v>0.15</v>
      </c>
      <c r="O296">
        <v>0.39</v>
      </c>
      <c r="P296">
        <v>0</v>
      </c>
      <c r="Q296">
        <v>50</v>
      </c>
      <c r="R296">
        <v>53</v>
      </c>
      <c r="S296">
        <v>-35</v>
      </c>
      <c r="T296">
        <v>34</v>
      </c>
      <c r="U296">
        <v>31</v>
      </c>
      <c r="V296">
        <v>20</v>
      </c>
      <c r="W296">
        <v>9</v>
      </c>
      <c r="X296" t="s">
        <v>133</v>
      </c>
      <c r="Y296">
        <v>75</v>
      </c>
      <c r="Z296">
        <v>52</v>
      </c>
      <c r="AA296">
        <v>3</v>
      </c>
      <c r="AB296">
        <v>56</v>
      </c>
    </row>
    <row r="297" spans="1:28" ht="17" x14ac:dyDescent="0.25">
      <c r="A297" s="3">
        <v>38450295</v>
      </c>
      <c r="B297" s="1">
        <v>43651</v>
      </c>
      <c r="C297" s="13">
        <v>0.47036527777777781</v>
      </c>
      <c r="D297" t="s">
        <v>129</v>
      </c>
      <c r="E297" t="s">
        <v>130</v>
      </c>
      <c r="F297">
        <v>2.52</v>
      </c>
      <c r="G297" t="s">
        <v>130</v>
      </c>
      <c r="H297">
        <v>35.779000000000003</v>
      </c>
      <c r="I297">
        <v>-117.56699999999999</v>
      </c>
      <c r="J297">
        <v>7.1</v>
      </c>
      <c r="K297" t="s">
        <v>131</v>
      </c>
      <c r="L297">
        <v>70</v>
      </c>
      <c r="M297">
        <v>0.13</v>
      </c>
      <c r="N297">
        <v>0.13</v>
      </c>
      <c r="O297">
        <v>0.34</v>
      </c>
      <c r="P297">
        <v>0</v>
      </c>
      <c r="Q297">
        <v>272</v>
      </c>
      <c r="R297">
        <v>77</v>
      </c>
      <c r="S297">
        <v>174</v>
      </c>
      <c r="T297">
        <v>24</v>
      </c>
      <c r="U297">
        <v>23</v>
      </c>
      <c r="V297">
        <v>18</v>
      </c>
      <c r="W297">
        <v>21</v>
      </c>
      <c r="X297" t="s">
        <v>131</v>
      </c>
      <c r="Y297">
        <v>91</v>
      </c>
      <c r="Z297">
        <v>43</v>
      </c>
      <c r="AA297">
        <v>13</v>
      </c>
      <c r="AB297">
        <v>82</v>
      </c>
    </row>
    <row r="298" spans="1:28" ht="17" x14ac:dyDescent="0.25">
      <c r="A298" s="3">
        <v>38450311</v>
      </c>
      <c r="B298" s="1">
        <v>43651</v>
      </c>
      <c r="C298" s="13">
        <v>0.47205196759259255</v>
      </c>
      <c r="D298" t="s">
        <v>129</v>
      </c>
      <c r="E298" t="s">
        <v>130</v>
      </c>
      <c r="F298">
        <v>2.4700000000000002</v>
      </c>
      <c r="G298" t="s">
        <v>130</v>
      </c>
      <c r="H298">
        <v>35.750999999999998</v>
      </c>
      <c r="I298">
        <v>-117.57</v>
      </c>
      <c r="J298">
        <v>4</v>
      </c>
      <c r="K298" t="s">
        <v>131</v>
      </c>
      <c r="L298">
        <v>70</v>
      </c>
      <c r="M298">
        <v>0.14000000000000001</v>
      </c>
      <c r="N298">
        <v>0.15</v>
      </c>
      <c r="O298">
        <v>0.43</v>
      </c>
      <c r="P298">
        <v>0</v>
      </c>
      <c r="Q298">
        <v>314</v>
      </c>
      <c r="R298">
        <v>76</v>
      </c>
      <c r="S298">
        <v>-180</v>
      </c>
      <c r="T298">
        <v>25</v>
      </c>
      <c r="U298">
        <v>43</v>
      </c>
      <c r="V298">
        <v>19</v>
      </c>
      <c r="W298">
        <v>13</v>
      </c>
      <c r="X298" t="s">
        <v>133</v>
      </c>
      <c r="Y298">
        <v>67</v>
      </c>
      <c r="Z298">
        <v>69</v>
      </c>
      <c r="AA298">
        <v>16</v>
      </c>
      <c r="AB298">
        <v>40</v>
      </c>
    </row>
    <row r="299" spans="1:28" ht="17" x14ac:dyDescent="0.25">
      <c r="A299" s="3">
        <v>38450319</v>
      </c>
      <c r="B299" s="1">
        <v>43651</v>
      </c>
      <c r="C299" s="13">
        <v>0.47251041666666665</v>
      </c>
      <c r="D299" t="s">
        <v>129</v>
      </c>
      <c r="E299" t="s">
        <v>130</v>
      </c>
      <c r="F299">
        <v>2.59</v>
      </c>
      <c r="G299" t="s">
        <v>130</v>
      </c>
      <c r="H299">
        <v>35.759</v>
      </c>
      <c r="I299">
        <v>-117.574</v>
      </c>
      <c r="J299">
        <v>7.7</v>
      </c>
      <c r="K299" t="s">
        <v>131</v>
      </c>
      <c r="L299">
        <v>76</v>
      </c>
      <c r="M299">
        <v>0.15</v>
      </c>
      <c r="N299">
        <v>0.15</v>
      </c>
      <c r="O299">
        <v>0.54</v>
      </c>
      <c r="P299">
        <v>0</v>
      </c>
      <c r="Q299">
        <v>335</v>
      </c>
      <c r="R299">
        <v>85</v>
      </c>
      <c r="S299">
        <v>163</v>
      </c>
      <c r="T299">
        <v>26</v>
      </c>
      <c r="U299">
        <v>29</v>
      </c>
      <c r="V299">
        <v>19</v>
      </c>
      <c r="W299">
        <v>19</v>
      </c>
      <c r="X299" t="s">
        <v>133</v>
      </c>
      <c r="Y299">
        <v>64</v>
      </c>
      <c r="Z299">
        <v>23</v>
      </c>
      <c r="AA299">
        <v>15</v>
      </c>
      <c r="AB299">
        <v>112</v>
      </c>
    </row>
    <row r="300" spans="1:28" ht="17" x14ac:dyDescent="0.25">
      <c r="A300" s="3">
        <v>38450367</v>
      </c>
      <c r="B300" s="1">
        <v>43651</v>
      </c>
      <c r="C300" s="13">
        <v>0.47579537037037034</v>
      </c>
      <c r="D300" t="s">
        <v>129</v>
      </c>
      <c r="E300" t="s">
        <v>130</v>
      </c>
      <c r="F300">
        <v>2.58</v>
      </c>
      <c r="G300" t="s">
        <v>130</v>
      </c>
      <c r="H300">
        <v>35.643999999999998</v>
      </c>
      <c r="I300">
        <v>-117.58799999999999</v>
      </c>
      <c r="J300">
        <v>8.9</v>
      </c>
      <c r="K300" t="s">
        <v>131</v>
      </c>
      <c r="L300">
        <v>83</v>
      </c>
      <c r="M300">
        <v>0.16</v>
      </c>
      <c r="N300">
        <v>0.14000000000000001</v>
      </c>
      <c r="O300">
        <v>0.47</v>
      </c>
      <c r="P300">
        <v>0</v>
      </c>
      <c r="Q300">
        <v>329</v>
      </c>
      <c r="R300">
        <v>82</v>
      </c>
      <c r="S300">
        <v>179</v>
      </c>
      <c r="T300">
        <v>30</v>
      </c>
      <c r="U300">
        <v>36</v>
      </c>
      <c r="V300">
        <v>19</v>
      </c>
      <c r="W300">
        <v>11</v>
      </c>
      <c r="X300" t="s">
        <v>132</v>
      </c>
      <c r="Y300">
        <v>53</v>
      </c>
      <c r="Z300">
        <v>23</v>
      </c>
      <c r="AA300">
        <v>14</v>
      </c>
      <c r="AB300">
        <v>152</v>
      </c>
    </row>
    <row r="301" spans="1:28" ht="17" x14ac:dyDescent="0.25">
      <c r="A301" s="3">
        <v>38450383</v>
      </c>
      <c r="B301" s="1">
        <v>43651</v>
      </c>
      <c r="C301" s="13">
        <v>0.47639837962962961</v>
      </c>
      <c r="D301" t="s">
        <v>129</v>
      </c>
      <c r="E301" t="s">
        <v>130</v>
      </c>
      <c r="F301">
        <v>2.0099999999999998</v>
      </c>
      <c r="G301" t="s">
        <v>130</v>
      </c>
      <c r="H301">
        <v>35.744</v>
      </c>
      <c r="I301">
        <v>-117.578</v>
      </c>
      <c r="J301">
        <v>3.8</v>
      </c>
      <c r="K301" t="s">
        <v>131</v>
      </c>
      <c r="L301">
        <v>64</v>
      </c>
      <c r="M301">
        <v>0.14000000000000001</v>
      </c>
      <c r="N301">
        <v>0.15</v>
      </c>
      <c r="O301">
        <v>0.48</v>
      </c>
      <c r="P301">
        <v>0</v>
      </c>
      <c r="Q301">
        <v>153</v>
      </c>
      <c r="R301">
        <v>70</v>
      </c>
      <c r="S301">
        <v>-158</v>
      </c>
      <c r="T301">
        <v>35</v>
      </c>
      <c r="U301">
        <v>38</v>
      </c>
      <c r="V301">
        <v>17</v>
      </c>
      <c r="W301">
        <v>16</v>
      </c>
      <c r="X301" t="s">
        <v>132</v>
      </c>
      <c r="Y301">
        <v>64</v>
      </c>
      <c r="Z301">
        <v>68</v>
      </c>
      <c r="AA301">
        <v>9</v>
      </c>
      <c r="AB301">
        <v>41</v>
      </c>
    </row>
    <row r="302" spans="1:28" x14ac:dyDescent="0.2">
      <c r="A302" s="4">
        <v>38450415</v>
      </c>
      <c r="B302" s="1">
        <v>43651</v>
      </c>
      <c r="C302" s="13">
        <v>0.47864409722222218</v>
      </c>
      <c r="D302" t="s">
        <v>129</v>
      </c>
      <c r="E302" t="s">
        <v>130</v>
      </c>
      <c r="F302">
        <v>3.03</v>
      </c>
      <c r="G302" t="s">
        <v>130</v>
      </c>
      <c r="H302">
        <v>35.771999999999998</v>
      </c>
      <c r="I302">
        <v>-117.57</v>
      </c>
      <c r="J302">
        <v>7.3</v>
      </c>
      <c r="K302" t="s">
        <v>131</v>
      </c>
      <c r="L302">
        <v>112</v>
      </c>
      <c r="M302">
        <v>0.13</v>
      </c>
      <c r="N302">
        <v>0.11</v>
      </c>
      <c r="O302">
        <v>0.4</v>
      </c>
      <c r="P302">
        <v>0</v>
      </c>
      <c r="Q302">
        <v>130</v>
      </c>
      <c r="R302">
        <v>84</v>
      </c>
      <c r="S302">
        <v>159</v>
      </c>
      <c r="T302">
        <v>8</v>
      </c>
      <c r="U302">
        <v>10</v>
      </c>
      <c r="V302">
        <v>39</v>
      </c>
      <c r="W302">
        <v>12</v>
      </c>
      <c r="X302" t="s">
        <v>131</v>
      </c>
      <c r="Y302">
        <v>100</v>
      </c>
      <c r="Z302">
        <v>32</v>
      </c>
      <c r="AA302">
        <v>46</v>
      </c>
      <c r="AB302">
        <v>120</v>
      </c>
    </row>
    <row r="303" spans="1:28" ht="17" x14ac:dyDescent="0.25">
      <c r="A303" s="3">
        <v>38450431</v>
      </c>
      <c r="B303" s="1">
        <v>43651</v>
      </c>
      <c r="C303" s="13">
        <v>0.47962638888888892</v>
      </c>
      <c r="D303" t="s">
        <v>129</v>
      </c>
      <c r="E303" t="s">
        <v>130</v>
      </c>
      <c r="F303">
        <v>2.33</v>
      </c>
      <c r="G303" t="s">
        <v>130</v>
      </c>
      <c r="H303">
        <v>35.710999999999999</v>
      </c>
      <c r="I303">
        <v>-117.46299999999999</v>
      </c>
      <c r="J303">
        <v>1.3</v>
      </c>
      <c r="K303" t="s">
        <v>131</v>
      </c>
      <c r="L303">
        <v>81</v>
      </c>
      <c r="M303">
        <v>0.15</v>
      </c>
      <c r="N303">
        <v>0.14000000000000001</v>
      </c>
      <c r="O303">
        <v>0.35</v>
      </c>
      <c r="P303">
        <v>0</v>
      </c>
      <c r="Q303">
        <v>190</v>
      </c>
      <c r="R303">
        <v>83</v>
      </c>
      <c r="S303">
        <v>-81</v>
      </c>
      <c r="T303">
        <v>38</v>
      </c>
      <c r="U303">
        <v>38</v>
      </c>
      <c r="V303">
        <v>21</v>
      </c>
      <c r="W303">
        <v>23</v>
      </c>
      <c r="X303" t="s">
        <v>132</v>
      </c>
      <c r="Y303">
        <v>53</v>
      </c>
      <c r="Z303">
        <v>65</v>
      </c>
      <c r="AA303">
        <v>12</v>
      </c>
      <c r="AB303">
        <v>88</v>
      </c>
    </row>
    <row r="304" spans="1:28" ht="17" x14ac:dyDescent="0.25">
      <c r="A304" s="3">
        <v>38450447</v>
      </c>
      <c r="B304" s="1">
        <v>43651</v>
      </c>
      <c r="C304" s="13">
        <v>0.48022418981481479</v>
      </c>
      <c r="D304" t="s">
        <v>129</v>
      </c>
      <c r="E304" t="s">
        <v>130</v>
      </c>
      <c r="F304">
        <v>2.58</v>
      </c>
      <c r="G304" t="s">
        <v>130</v>
      </c>
      <c r="H304">
        <v>35.758000000000003</v>
      </c>
      <c r="I304">
        <v>-117.581</v>
      </c>
      <c r="J304">
        <v>6.9</v>
      </c>
      <c r="K304" t="s">
        <v>131</v>
      </c>
      <c r="L304">
        <v>91</v>
      </c>
      <c r="M304">
        <v>0.15</v>
      </c>
      <c r="N304">
        <v>0.13</v>
      </c>
      <c r="O304">
        <v>0.36</v>
      </c>
      <c r="P304">
        <v>0</v>
      </c>
      <c r="Q304">
        <v>326</v>
      </c>
      <c r="R304">
        <v>80</v>
      </c>
      <c r="S304">
        <v>-177</v>
      </c>
      <c r="T304">
        <v>31</v>
      </c>
      <c r="U304">
        <v>23</v>
      </c>
      <c r="V304">
        <v>21</v>
      </c>
      <c r="W304">
        <v>39</v>
      </c>
      <c r="X304" t="s">
        <v>133</v>
      </c>
      <c r="Y304">
        <v>77</v>
      </c>
      <c r="Z304">
        <v>25</v>
      </c>
      <c r="AA304">
        <v>16</v>
      </c>
      <c r="AB304">
        <v>122</v>
      </c>
    </row>
    <row r="305" spans="1:28" ht="17" x14ac:dyDescent="0.25">
      <c r="A305" s="3">
        <v>38450503</v>
      </c>
      <c r="B305" s="1">
        <v>43651</v>
      </c>
      <c r="C305" s="13">
        <v>0.48331886574074073</v>
      </c>
      <c r="D305" t="s">
        <v>129</v>
      </c>
      <c r="E305" t="s">
        <v>130</v>
      </c>
      <c r="F305">
        <v>2.4500000000000002</v>
      </c>
      <c r="G305" t="s">
        <v>130</v>
      </c>
      <c r="H305">
        <v>35.673999999999999</v>
      </c>
      <c r="I305">
        <v>-117.536</v>
      </c>
      <c r="J305">
        <v>6.9</v>
      </c>
      <c r="K305" t="s">
        <v>131</v>
      </c>
      <c r="L305">
        <v>62</v>
      </c>
      <c r="M305">
        <v>0.11</v>
      </c>
      <c r="N305">
        <v>0.13</v>
      </c>
      <c r="O305">
        <v>0.48</v>
      </c>
      <c r="P305">
        <v>0</v>
      </c>
      <c r="Q305">
        <v>189</v>
      </c>
      <c r="R305">
        <v>42</v>
      </c>
      <c r="S305">
        <v>-129</v>
      </c>
      <c r="T305">
        <v>27</v>
      </c>
      <c r="U305">
        <v>28</v>
      </c>
      <c r="V305">
        <v>28</v>
      </c>
      <c r="W305">
        <v>27</v>
      </c>
      <c r="X305" t="s">
        <v>133</v>
      </c>
      <c r="Y305">
        <v>87</v>
      </c>
      <c r="Z305">
        <v>22</v>
      </c>
      <c r="AA305">
        <v>19</v>
      </c>
      <c r="AB305">
        <v>119</v>
      </c>
    </row>
    <row r="306" spans="1:28" x14ac:dyDescent="0.2">
      <c r="A306" s="4">
        <v>38450511</v>
      </c>
      <c r="B306" s="1">
        <v>43651</v>
      </c>
      <c r="C306" s="13">
        <v>0.48337870370370367</v>
      </c>
      <c r="D306" t="s">
        <v>129</v>
      </c>
      <c r="E306" t="s">
        <v>130</v>
      </c>
      <c r="F306">
        <v>3.19</v>
      </c>
      <c r="G306" t="s">
        <v>130</v>
      </c>
      <c r="H306">
        <v>35.762999999999998</v>
      </c>
      <c r="I306">
        <v>-117.584</v>
      </c>
      <c r="J306">
        <v>7.9</v>
      </c>
      <c r="K306" t="s">
        <v>131</v>
      </c>
      <c r="L306">
        <v>56</v>
      </c>
      <c r="M306">
        <v>0.19</v>
      </c>
      <c r="N306">
        <v>0.2</v>
      </c>
      <c r="O306">
        <v>0.67</v>
      </c>
      <c r="P306">
        <v>0</v>
      </c>
      <c r="Q306">
        <v>20</v>
      </c>
      <c r="R306">
        <v>26</v>
      </c>
      <c r="S306">
        <v>81</v>
      </c>
      <c r="T306">
        <v>47</v>
      </c>
      <c r="U306">
        <v>59</v>
      </c>
      <c r="V306">
        <v>13</v>
      </c>
      <c r="W306">
        <v>23</v>
      </c>
      <c r="X306" t="s">
        <v>134</v>
      </c>
      <c r="Y306">
        <v>31</v>
      </c>
      <c r="Z306">
        <v>34</v>
      </c>
      <c r="AA306">
        <v>16</v>
      </c>
      <c r="AB306">
        <v>121</v>
      </c>
    </row>
    <row r="307" spans="1:28" ht="17" x14ac:dyDescent="0.25">
      <c r="A307" s="3">
        <v>38450559</v>
      </c>
      <c r="B307" s="1">
        <v>43651</v>
      </c>
      <c r="C307" s="13">
        <v>0.48724201388888888</v>
      </c>
      <c r="D307" t="s">
        <v>129</v>
      </c>
      <c r="E307" t="s">
        <v>130</v>
      </c>
      <c r="F307">
        <v>2.3199999999999998</v>
      </c>
      <c r="G307" t="s">
        <v>130</v>
      </c>
      <c r="H307">
        <v>35.756999999999998</v>
      </c>
      <c r="I307">
        <v>-117.55800000000001</v>
      </c>
      <c r="J307">
        <v>4.0999999999999996</v>
      </c>
      <c r="K307" t="s">
        <v>131</v>
      </c>
      <c r="L307">
        <v>64</v>
      </c>
      <c r="M307">
        <v>0.13</v>
      </c>
      <c r="N307">
        <v>0.14000000000000001</v>
      </c>
      <c r="O307">
        <v>0.44</v>
      </c>
      <c r="P307">
        <v>0</v>
      </c>
      <c r="Q307">
        <v>304</v>
      </c>
      <c r="R307">
        <v>82</v>
      </c>
      <c r="S307">
        <v>-166</v>
      </c>
      <c r="T307">
        <v>21</v>
      </c>
      <c r="U307">
        <v>29</v>
      </c>
      <c r="V307">
        <v>21</v>
      </c>
      <c r="W307">
        <v>14</v>
      </c>
      <c r="X307" t="s">
        <v>133</v>
      </c>
      <c r="Y307">
        <v>87</v>
      </c>
      <c r="Z307">
        <v>71</v>
      </c>
      <c r="AA307">
        <v>17</v>
      </c>
      <c r="AB307">
        <v>59</v>
      </c>
    </row>
    <row r="308" spans="1:28" ht="17" x14ac:dyDescent="0.25">
      <c r="A308" s="3">
        <v>38450575</v>
      </c>
      <c r="B308" s="1">
        <v>43651</v>
      </c>
      <c r="C308" s="13">
        <v>0.49068738425925923</v>
      </c>
      <c r="D308" t="s">
        <v>129</v>
      </c>
      <c r="E308" t="s">
        <v>130</v>
      </c>
      <c r="F308">
        <v>2.2400000000000002</v>
      </c>
      <c r="G308" t="s">
        <v>130</v>
      </c>
      <c r="H308">
        <v>35.683</v>
      </c>
      <c r="I308">
        <v>-117.5</v>
      </c>
      <c r="J308">
        <v>0.6</v>
      </c>
      <c r="K308" t="s">
        <v>131</v>
      </c>
      <c r="L308">
        <v>69</v>
      </c>
      <c r="M308">
        <v>0.16</v>
      </c>
      <c r="N308">
        <v>0.17</v>
      </c>
      <c r="O308">
        <v>0.34</v>
      </c>
      <c r="P308">
        <v>0</v>
      </c>
      <c r="Q308">
        <v>322</v>
      </c>
      <c r="R308">
        <v>75</v>
      </c>
      <c r="S308">
        <v>179</v>
      </c>
      <c r="T308">
        <v>30</v>
      </c>
      <c r="U308">
        <v>26</v>
      </c>
      <c r="V308">
        <v>21</v>
      </c>
      <c r="W308">
        <v>16</v>
      </c>
      <c r="X308" t="s">
        <v>133</v>
      </c>
      <c r="Y308">
        <v>83</v>
      </c>
      <c r="Z308">
        <v>68</v>
      </c>
      <c r="AA308">
        <v>20</v>
      </c>
      <c r="AB308">
        <v>62</v>
      </c>
    </row>
    <row r="309" spans="1:28" ht="17" x14ac:dyDescent="0.25">
      <c r="A309" s="3">
        <v>38450631</v>
      </c>
      <c r="B309" s="1">
        <v>43651</v>
      </c>
      <c r="C309" s="13">
        <v>0.49433750000000004</v>
      </c>
      <c r="D309" t="s">
        <v>129</v>
      </c>
      <c r="E309" t="s">
        <v>130</v>
      </c>
      <c r="F309">
        <v>2.64</v>
      </c>
      <c r="G309" t="s">
        <v>130</v>
      </c>
      <c r="H309">
        <v>35.603000000000002</v>
      </c>
      <c r="I309">
        <v>-117.604</v>
      </c>
      <c r="J309">
        <v>4.4000000000000004</v>
      </c>
      <c r="K309" t="s">
        <v>131</v>
      </c>
      <c r="L309">
        <v>80</v>
      </c>
      <c r="M309">
        <v>0.13</v>
      </c>
      <c r="N309">
        <v>0.11</v>
      </c>
      <c r="O309">
        <v>0.43</v>
      </c>
      <c r="P309">
        <v>0</v>
      </c>
      <c r="Q309">
        <v>127</v>
      </c>
      <c r="R309">
        <v>87</v>
      </c>
      <c r="S309">
        <v>-161</v>
      </c>
      <c r="T309">
        <v>23</v>
      </c>
      <c r="U309">
        <v>26</v>
      </c>
      <c r="V309">
        <v>24</v>
      </c>
      <c r="W309">
        <v>6</v>
      </c>
      <c r="X309" t="s">
        <v>133</v>
      </c>
      <c r="Y309">
        <v>79</v>
      </c>
      <c r="Z309">
        <v>49</v>
      </c>
      <c r="AA309">
        <v>23</v>
      </c>
      <c r="AB309">
        <v>87</v>
      </c>
    </row>
    <row r="310" spans="1:28" x14ac:dyDescent="0.2">
      <c r="A310" s="4">
        <v>38450663</v>
      </c>
      <c r="B310" s="1">
        <v>43651</v>
      </c>
      <c r="C310" s="13">
        <v>0.49918055555555557</v>
      </c>
      <c r="D310" t="s">
        <v>129</v>
      </c>
      <c r="E310" t="s">
        <v>130</v>
      </c>
      <c r="F310">
        <v>2.9</v>
      </c>
      <c r="G310" t="s">
        <v>130</v>
      </c>
      <c r="H310">
        <v>35.648000000000003</v>
      </c>
      <c r="I310">
        <v>-117.584</v>
      </c>
      <c r="J310">
        <v>7.5</v>
      </c>
      <c r="K310" t="s">
        <v>131</v>
      </c>
      <c r="L310">
        <v>59</v>
      </c>
      <c r="M310">
        <v>0.12</v>
      </c>
      <c r="N310">
        <v>0.14000000000000001</v>
      </c>
      <c r="O310">
        <v>0.81</v>
      </c>
      <c r="P310">
        <v>0</v>
      </c>
      <c r="Q310">
        <v>332</v>
      </c>
      <c r="R310">
        <v>58</v>
      </c>
      <c r="S310">
        <v>-123</v>
      </c>
      <c r="T310">
        <v>26</v>
      </c>
      <c r="U310">
        <v>28</v>
      </c>
      <c r="V310">
        <v>22</v>
      </c>
      <c r="W310">
        <v>4</v>
      </c>
      <c r="X310" t="s">
        <v>133</v>
      </c>
      <c r="Y310">
        <v>76</v>
      </c>
      <c r="Z310">
        <v>23</v>
      </c>
      <c r="AA310">
        <v>25</v>
      </c>
      <c r="AB310">
        <v>120</v>
      </c>
    </row>
    <row r="311" spans="1:28" ht="17" x14ac:dyDescent="0.25">
      <c r="A311" s="3">
        <v>38450735</v>
      </c>
      <c r="B311" s="1">
        <v>43651</v>
      </c>
      <c r="C311" s="13">
        <v>0.50359178240740743</v>
      </c>
      <c r="D311" t="s">
        <v>129</v>
      </c>
      <c r="E311" t="s">
        <v>130</v>
      </c>
      <c r="F311">
        <v>2.5499999999999998</v>
      </c>
      <c r="G311" t="s">
        <v>130</v>
      </c>
      <c r="H311">
        <v>35.753</v>
      </c>
      <c r="I311">
        <v>-117.581</v>
      </c>
      <c r="J311">
        <v>6.6</v>
      </c>
      <c r="K311" t="s">
        <v>131</v>
      </c>
      <c r="L311">
        <v>87</v>
      </c>
      <c r="M311">
        <v>0.13</v>
      </c>
      <c r="N311">
        <v>0.11</v>
      </c>
      <c r="O311">
        <v>0.38</v>
      </c>
      <c r="P311">
        <v>0</v>
      </c>
      <c r="Q311">
        <v>136</v>
      </c>
      <c r="R311">
        <v>90</v>
      </c>
      <c r="S311">
        <v>176</v>
      </c>
      <c r="T311">
        <v>18</v>
      </c>
      <c r="U311">
        <v>17</v>
      </c>
      <c r="V311">
        <v>27</v>
      </c>
      <c r="W311">
        <v>18</v>
      </c>
      <c r="X311" t="s">
        <v>131</v>
      </c>
      <c r="Y311">
        <v>97</v>
      </c>
      <c r="Z311">
        <v>69</v>
      </c>
      <c r="AA311">
        <v>23</v>
      </c>
      <c r="AB311">
        <v>45</v>
      </c>
    </row>
    <row r="312" spans="1:28" ht="17" x14ac:dyDescent="0.25">
      <c r="A312" s="3">
        <v>38450911</v>
      </c>
      <c r="B312" s="1">
        <v>43651</v>
      </c>
      <c r="C312" s="13">
        <v>0.51586516203703703</v>
      </c>
      <c r="D312" t="s">
        <v>129</v>
      </c>
      <c r="E312" t="s">
        <v>130</v>
      </c>
      <c r="F312">
        <v>2.21</v>
      </c>
      <c r="G312" t="s">
        <v>130</v>
      </c>
      <c r="H312">
        <v>35.533000000000001</v>
      </c>
      <c r="I312">
        <v>-117.435</v>
      </c>
      <c r="J312">
        <v>5.2</v>
      </c>
      <c r="K312" t="s">
        <v>131</v>
      </c>
      <c r="L312">
        <v>84</v>
      </c>
      <c r="M312">
        <v>0.16</v>
      </c>
      <c r="N312">
        <v>0.15</v>
      </c>
      <c r="O312">
        <v>0.41</v>
      </c>
      <c r="P312">
        <v>0</v>
      </c>
      <c r="Q312">
        <v>148</v>
      </c>
      <c r="R312">
        <v>87</v>
      </c>
      <c r="S312">
        <v>-115</v>
      </c>
      <c r="T312">
        <v>23</v>
      </c>
      <c r="U312">
        <v>24</v>
      </c>
      <c r="V312">
        <v>19</v>
      </c>
      <c r="W312">
        <v>27</v>
      </c>
      <c r="X312" t="s">
        <v>131</v>
      </c>
      <c r="Y312">
        <v>91</v>
      </c>
      <c r="Z312">
        <v>66</v>
      </c>
      <c r="AA312">
        <v>19</v>
      </c>
      <c r="AB312">
        <v>48</v>
      </c>
    </row>
    <row r="313" spans="1:28" ht="17" x14ac:dyDescent="0.25">
      <c r="A313" s="3">
        <v>38450927</v>
      </c>
      <c r="B313" s="1">
        <v>43651</v>
      </c>
      <c r="C313" s="13">
        <v>0.51657037037037035</v>
      </c>
      <c r="D313" t="s">
        <v>129</v>
      </c>
      <c r="E313" t="s">
        <v>130</v>
      </c>
      <c r="F313">
        <v>2.12</v>
      </c>
      <c r="G313" t="s">
        <v>130</v>
      </c>
      <c r="H313">
        <v>35.668999999999997</v>
      </c>
      <c r="I313">
        <v>-117.517</v>
      </c>
      <c r="J313">
        <v>2.4</v>
      </c>
      <c r="K313" t="s">
        <v>131</v>
      </c>
      <c r="L313">
        <v>52</v>
      </c>
      <c r="M313">
        <v>0.14000000000000001</v>
      </c>
      <c r="N313">
        <v>0.19</v>
      </c>
      <c r="O313">
        <v>0.47</v>
      </c>
      <c r="P313">
        <v>0</v>
      </c>
      <c r="Q313">
        <v>109</v>
      </c>
      <c r="R313">
        <v>86</v>
      </c>
      <c r="S313">
        <v>-138</v>
      </c>
      <c r="T313">
        <v>35</v>
      </c>
      <c r="U313">
        <v>28</v>
      </c>
      <c r="V313">
        <v>23</v>
      </c>
      <c r="W313">
        <v>29</v>
      </c>
      <c r="X313" t="s">
        <v>133</v>
      </c>
      <c r="Y313">
        <v>67</v>
      </c>
      <c r="Z313">
        <v>62</v>
      </c>
      <c r="AA313">
        <v>16</v>
      </c>
      <c r="AB313">
        <v>61</v>
      </c>
    </row>
    <row r="314" spans="1:28" x14ac:dyDescent="0.2">
      <c r="A314" s="4">
        <v>38450935</v>
      </c>
      <c r="B314" s="1">
        <v>43651</v>
      </c>
      <c r="C314" s="13">
        <v>0.5166425925925926</v>
      </c>
      <c r="D314" t="s">
        <v>129</v>
      </c>
      <c r="E314" t="s">
        <v>130</v>
      </c>
      <c r="F314">
        <v>3.35</v>
      </c>
      <c r="G314" t="s">
        <v>130</v>
      </c>
      <c r="H314">
        <v>35.723999999999997</v>
      </c>
      <c r="I314">
        <v>-117.53</v>
      </c>
      <c r="J314">
        <v>3</v>
      </c>
      <c r="K314" t="s">
        <v>131</v>
      </c>
      <c r="L314">
        <v>121</v>
      </c>
      <c r="M314">
        <v>0.15</v>
      </c>
      <c r="N314">
        <v>0.09</v>
      </c>
      <c r="O314">
        <v>0.43</v>
      </c>
      <c r="P314">
        <v>0</v>
      </c>
      <c r="Q314">
        <v>294</v>
      </c>
      <c r="R314">
        <v>67</v>
      </c>
      <c r="S314">
        <v>-178</v>
      </c>
      <c r="T314">
        <v>15</v>
      </c>
      <c r="U314">
        <v>21</v>
      </c>
      <c r="V314">
        <v>34</v>
      </c>
      <c r="W314">
        <v>8</v>
      </c>
      <c r="X314" t="s">
        <v>131</v>
      </c>
      <c r="Y314">
        <v>90</v>
      </c>
      <c r="Z314">
        <v>68</v>
      </c>
      <c r="AA314">
        <v>45</v>
      </c>
      <c r="AB314">
        <v>52</v>
      </c>
    </row>
    <row r="315" spans="1:28" ht="17" x14ac:dyDescent="0.25">
      <c r="A315" s="3">
        <v>38450943</v>
      </c>
      <c r="B315" s="1">
        <v>43651</v>
      </c>
      <c r="C315" s="13">
        <v>0.5175777777777778</v>
      </c>
      <c r="D315" t="s">
        <v>129</v>
      </c>
      <c r="E315" t="s">
        <v>130</v>
      </c>
      <c r="F315">
        <v>2.5</v>
      </c>
      <c r="G315" t="s">
        <v>130</v>
      </c>
      <c r="H315">
        <v>35.744999999999997</v>
      </c>
      <c r="I315">
        <v>-117.566</v>
      </c>
      <c r="J315">
        <v>3.2</v>
      </c>
      <c r="K315" t="s">
        <v>131</v>
      </c>
      <c r="L315">
        <v>84</v>
      </c>
      <c r="M315">
        <v>0.14000000000000001</v>
      </c>
      <c r="N315">
        <v>0.12</v>
      </c>
      <c r="O315">
        <v>0.35</v>
      </c>
      <c r="P315">
        <v>0</v>
      </c>
      <c r="Q315">
        <v>17</v>
      </c>
      <c r="R315">
        <v>18</v>
      </c>
      <c r="S315">
        <v>-70</v>
      </c>
      <c r="T315">
        <v>46</v>
      </c>
      <c r="U315">
        <v>36</v>
      </c>
      <c r="V315">
        <v>24</v>
      </c>
      <c r="W315">
        <v>25</v>
      </c>
      <c r="X315" t="s">
        <v>134</v>
      </c>
      <c r="Y315">
        <v>47</v>
      </c>
      <c r="Z315">
        <v>68</v>
      </c>
      <c r="AA315">
        <v>20</v>
      </c>
      <c r="AB315">
        <v>62</v>
      </c>
    </row>
    <row r="316" spans="1:28" ht="17" x14ac:dyDescent="0.25">
      <c r="A316" s="3">
        <v>38450967</v>
      </c>
      <c r="B316" s="1">
        <v>43651</v>
      </c>
      <c r="C316" s="13">
        <v>0.51891504629629626</v>
      </c>
      <c r="D316" t="s">
        <v>129</v>
      </c>
      <c r="E316" t="s">
        <v>130</v>
      </c>
      <c r="F316">
        <v>2.0499999999999998</v>
      </c>
      <c r="G316" t="s">
        <v>130</v>
      </c>
      <c r="H316">
        <v>35.744999999999997</v>
      </c>
      <c r="I316">
        <v>-117.542</v>
      </c>
      <c r="J316">
        <v>7.6</v>
      </c>
      <c r="K316" t="s">
        <v>131</v>
      </c>
      <c r="L316">
        <v>64</v>
      </c>
      <c r="M316">
        <v>0.14000000000000001</v>
      </c>
      <c r="N316">
        <v>0.16</v>
      </c>
      <c r="O316">
        <v>0.69</v>
      </c>
      <c r="P316">
        <v>0</v>
      </c>
      <c r="Q316">
        <v>316</v>
      </c>
      <c r="R316">
        <v>82</v>
      </c>
      <c r="S316">
        <v>-180</v>
      </c>
      <c r="T316">
        <v>27</v>
      </c>
      <c r="U316">
        <v>27</v>
      </c>
      <c r="V316">
        <v>18</v>
      </c>
      <c r="W316">
        <v>36</v>
      </c>
      <c r="X316" t="s">
        <v>133</v>
      </c>
      <c r="Y316">
        <v>84</v>
      </c>
      <c r="Z316">
        <v>22</v>
      </c>
      <c r="AA316">
        <v>18</v>
      </c>
      <c r="AB316">
        <v>136</v>
      </c>
    </row>
    <row r="317" spans="1:28" x14ac:dyDescent="0.2">
      <c r="A317" s="4">
        <v>38451063</v>
      </c>
      <c r="B317" s="1">
        <v>43651</v>
      </c>
      <c r="C317" s="13">
        <v>0.52590439814814816</v>
      </c>
      <c r="D317" t="s">
        <v>129</v>
      </c>
      <c r="E317" t="s">
        <v>130</v>
      </c>
      <c r="F317">
        <v>2.86</v>
      </c>
      <c r="G317" t="s">
        <v>130</v>
      </c>
      <c r="H317">
        <v>35.718000000000004</v>
      </c>
      <c r="I317">
        <v>-117.551</v>
      </c>
      <c r="J317">
        <v>1.6</v>
      </c>
      <c r="K317" t="s">
        <v>131</v>
      </c>
      <c r="L317">
        <v>53</v>
      </c>
      <c r="M317">
        <v>0.18</v>
      </c>
      <c r="N317">
        <v>0.21</v>
      </c>
      <c r="O317">
        <v>0.43</v>
      </c>
      <c r="P317">
        <v>0</v>
      </c>
      <c r="Q317">
        <v>317</v>
      </c>
      <c r="R317">
        <v>85</v>
      </c>
      <c r="S317">
        <v>179</v>
      </c>
      <c r="T317">
        <v>15</v>
      </c>
      <c r="U317">
        <v>17</v>
      </c>
      <c r="V317">
        <v>26</v>
      </c>
      <c r="W317">
        <v>13</v>
      </c>
      <c r="X317" t="s">
        <v>131</v>
      </c>
      <c r="Y317">
        <v>100</v>
      </c>
      <c r="Z317">
        <v>71</v>
      </c>
      <c r="AA317">
        <v>24</v>
      </c>
      <c r="AB317">
        <v>61</v>
      </c>
    </row>
    <row r="318" spans="1:28" x14ac:dyDescent="0.2">
      <c r="A318" s="4">
        <v>38451079</v>
      </c>
      <c r="B318" s="1">
        <v>43651</v>
      </c>
      <c r="C318" s="13">
        <v>0.52673634259259261</v>
      </c>
      <c r="D318" t="s">
        <v>129</v>
      </c>
      <c r="E318" t="s">
        <v>130</v>
      </c>
      <c r="F318">
        <v>4.09</v>
      </c>
      <c r="G318" t="s">
        <v>47</v>
      </c>
      <c r="H318">
        <v>35.771999999999998</v>
      </c>
      <c r="I318">
        <v>-117.571</v>
      </c>
      <c r="J318">
        <v>6.8</v>
      </c>
      <c r="K318" t="s">
        <v>131</v>
      </c>
      <c r="L318">
        <v>107</v>
      </c>
      <c r="M318">
        <v>0.14000000000000001</v>
      </c>
      <c r="N318">
        <v>0.12</v>
      </c>
      <c r="O318">
        <v>0.34</v>
      </c>
      <c r="P318">
        <v>0</v>
      </c>
      <c r="Q318">
        <v>146</v>
      </c>
      <c r="R318">
        <v>87</v>
      </c>
      <c r="S318">
        <v>178</v>
      </c>
      <c r="T318">
        <v>19</v>
      </c>
      <c r="U318">
        <v>15</v>
      </c>
      <c r="V318">
        <v>33</v>
      </c>
      <c r="W318">
        <v>0</v>
      </c>
      <c r="X318" t="s">
        <v>131</v>
      </c>
      <c r="Y318">
        <v>99</v>
      </c>
      <c r="Z318">
        <v>33</v>
      </c>
      <c r="AA318">
        <v>60</v>
      </c>
      <c r="AB318">
        <v>105</v>
      </c>
    </row>
    <row r="319" spans="1:28" ht="17" x14ac:dyDescent="0.25">
      <c r="A319" s="3">
        <v>38451159</v>
      </c>
      <c r="B319" s="1">
        <v>43651</v>
      </c>
      <c r="C319" s="13">
        <v>0.53444351851851846</v>
      </c>
      <c r="D319" t="s">
        <v>129</v>
      </c>
      <c r="E319" t="s">
        <v>130</v>
      </c>
      <c r="F319">
        <v>2.46</v>
      </c>
      <c r="G319" t="s">
        <v>130</v>
      </c>
      <c r="H319">
        <v>35.579000000000001</v>
      </c>
      <c r="I319">
        <v>-117.63200000000001</v>
      </c>
      <c r="J319">
        <v>4.3</v>
      </c>
      <c r="K319" t="s">
        <v>131</v>
      </c>
      <c r="L319">
        <v>97</v>
      </c>
      <c r="M319">
        <v>0.14000000000000001</v>
      </c>
      <c r="N319">
        <v>0.11</v>
      </c>
      <c r="O319">
        <v>0.41</v>
      </c>
      <c r="P319">
        <v>0</v>
      </c>
      <c r="Q319">
        <v>320</v>
      </c>
      <c r="R319">
        <v>86</v>
      </c>
      <c r="S319">
        <v>180</v>
      </c>
      <c r="T319">
        <v>16</v>
      </c>
      <c r="U319">
        <v>19</v>
      </c>
      <c r="V319">
        <v>26</v>
      </c>
      <c r="W319">
        <v>15</v>
      </c>
      <c r="X319" t="s">
        <v>131</v>
      </c>
      <c r="Y319">
        <v>99</v>
      </c>
      <c r="Z319">
        <v>58</v>
      </c>
      <c r="AA319">
        <v>25</v>
      </c>
      <c r="AB319">
        <v>64</v>
      </c>
    </row>
    <row r="320" spans="1:28" ht="17" x14ac:dyDescent="0.25">
      <c r="A320" s="3">
        <v>38451175</v>
      </c>
      <c r="B320" s="1">
        <v>43651</v>
      </c>
      <c r="C320" s="13">
        <v>0.53472743055555549</v>
      </c>
      <c r="D320" t="s">
        <v>129</v>
      </c>
      <c r="E320" t="s">
        <v>130</v>
      </c>
      <c r="F320">
        <v>2.59</v>
      </c>
      <c r="G320" t="s">
        <v>130</v>
      </c>
      <c r="H320">
        <v>35.758000000000003</v>
      </c>
      <c r="I320">
        <v>-117.572</v>
      </c>
      <c r="J320">
        <v>4.5</v>
      </c>
      <c r="K320" t="s">
        <v>131</v>
      </c>
      <c r="L320">
        <v>86</v>
      </c>
      <c r="M320">
        <v>0.17</v>
      </c>
      <c r="N320">
        <v>0.14000000000000001</v>
      </c>
      <c r="O320">
        <v>0.38</v>
      </c>
      <c r="P320">
        <v>0</v>
      </c>
      <c r="Q320">
        <v>306</v>
      </c>
      <c r="R320">
        <v>77</v>
      </c>
      <c r="S320">
        <v>179</v>
      </c>
      <c r="T320">
        <v>19</v>
      </c>
      <c r="U320">
        <v>17</v>
      </c>
      <c r="V320">
        <v>24</v>
      </c>
      <c r="W320">
        <v>15</v>
      </c>
      <c r="X320" t="s">
        <v>131</v>
      </c>
      <c r="Y320">
        <v>100</v>
      </c>
      <c r="Z320">
        <v>26</v>
      </c>
      <c r="AA320">
        <v>15</v>
      </c>
      <c r="AB320">
        <v>138</v>
      </c>
    </row>
    <row r="321" spans="1:28" x14ac:dyDescent="0.2">
      <c r="A321" s="4">
        <v>38451239</v>
      </c>
      <c r="B321" s="1">
        <v>43651</v>
      </c>
      <c r="C321" s="13">
        <v>0.5382503472222222</v>
      </c>
      <c r="D321" t="s">
        <v>129</v>
      </c>
      <c r="E321" t="s">
        <v>130</v>
      </c>
      <c r="F321">
        <v>3.65</v>
      </c>
      <c r="G321" t="s">
        <v>47</v>
      </c>
      <c r="H321">
        <v>35.752000000000002</v>
      </c>
      <c r="I321">
        <v>-117.56399999999999</v>
      </c>
      <c r="J321">
        <v>7.4</v>
      </c>
      <c r="K321" t="s">
        <v>131</v>
      </c>
      <c r="L321">
        <v>143</v>
      </c>
      <c r="M321">
        <v>0.15</v>
      </c>
      <c r="N321">
        <v>0.1</v>
      </c>
      <c r="O321">
        <v>0.39</v>
      </c>
      <c r="P321">
        <v>0</v>
      </c>
      <c r="Q321">
        <v>323</v>
      </c>
      <c r="R321">
        <v>84</v>
      </c>
      <c r="S321">
        <v>-170</v>
      </c>
      <c r="T321">
        <v>16</v>
      </c>
      <c r="U321">
        <v>13</v>
      </c>
      <c r="V321">
        <v>60</v>
      </c>
      <c r="W321">
        <v>2</v>
      </c>
      <c r="X321" t="s">
        <v>131</v>
      </c>
      <c r="Y321">
        <v>100</v>
      </c>
      <c r="Z321">
        <v>35</v>
      </c>
      <c r="AA321">
        <v>57</v>
      </c>
      <c r="AB321">
        <v>114</v>
      </c>
    </row>
    <row r="322" spans="1:28" ht="17" x14ac:dyDescent="0.25">
      <c r="A322" s="3">
        <v>38451295</v>
      </c>
      <c r="B322" s="1">
        <v>43651</v>
      </c>
      <c r="C322" s="13">
        <v>0.54307523148148151</v>
      </c>
      <c r="D322" t="s">
        <v>129</v>
      </c>
      <c r="E322" t="s">
        <v>130</v>
      </c>
      <c r="F322">
        <v>2.4500000000000002</v>
      </c>
      <c r="G322" t="s">
        <v>130</v>
      </c>
      <c r="H322">
        <v>35.579000000000001</v>
      </c>
      <c r="I322">
        <v>-117.631</v>
      </c>
      <c r="J322">
        <v>4.5999999999999996</v>
      </c>
      <c r="K322" t="s">
        <v>131</v>
      </c>
      <c r="L322">
        <v>80</v>
      </c>
      <c r="M322">
        <v>0.14000000000000001</v>
      </c>
      <c r="N322">
        <v>0.12</v>
      </c>
      <c r="O322">
        <v>0.42</v>
      </c>
      <c r="P322">
        <v>0</v>
      </c>
      <c r="Q322">
        <v>319</v>
      </c>
      <c r="R322">
        <v>83</v>
      </c>
      <c r="S322">
        <v>173</v>
      </c>
      <c r="T322">
        <v>17</v>
      </c>
      <c r="U322">
        <v>20</v>
      </c>
      <c r="V322">
        <v>25</v>
      </c>
      <c r="W322">
        <v>17</v>
      </c>
      <c r="X322" t="s">
        <v>131</v>
      </c>
      <c r="Y322">
        <v>99</v>
      </c>
      <c r="Z322">
        <v>55</v>
      </c>
      <c r="AA322">
        <v>25</v>
      </c>
      <c r="AB322">
        <v>69</v>
      </c>
    </row>
    <row r="323" spans="1:28" ht="17" x14ac:dyDescent="0.25">
      <c r="A323" s="3">
        <v>38451351</v>
      </c>
      <c r="B323" s="1">
        <v>43651</v>
      </c>
      <c r="C323" s="13">
        <v>0.54818981481481488</v>
      </c>
      <c r="D323" t="s">
        <v>129</v>
      </c>
      <c r="E323" t="s">
        <v>130</v>
      </c>
      <c r="F323">
        <v>2.27</v>
      </c>
      <c r="G323" t="s">
        <v>130</v>
      </c>
      <c r="H323">
        <v>35.750999999999998</v>
      </c>
      <c r="I323">
        <v>-117.563</v>
      </c>
      <c r="J323">
        <v>7.2</v>
      </c>
      <c r="K323" t="s">
        <v>131</v>
      </c>
      <c r="L323">
        <v>83</v>
      </c>
      <c r="M323">
        <v>0.15</v>
      </c>
      <c r="N323">
        <v>0.13</v>
      </c>
      <c r="O323">
        <v>0.35</v>
      </c>
      <c r="P323">
        <v>0</v>
      </c>
      <c r="Q323">
        <v>296</v>
      </c>
      <c r="R323">
        <v>82</v>
      </c>
      <c r="S323">
        <v>-168</v>
      </c>
      <c r="T323">
        <v>17</v>
      </c>
      <c r="U323">
        <v>18</v>
      </c>
      <c r="V323">
        <v>19</v>
      </c>
      <c r="W323">
        <v>23</v>
      </c>
      <c r="X323" t="s">
        <v>131</v>
      </c>
      <c r="Y323">
        <v>99</v>
      </c>
      <c r="Z323">
        <v>26</v>
      </c>
      <c r="AA323">
        <v>18</v>
      </c>
      <c r="AB323">
        <v>135</v>
      </c>
    </row>
    <row r="324" spans="1:28" ht="17" x14ac:dyDescent="0.25">
      <c r="A324" s="3">
        <v>38451383</v>
      </c>
      <c r="B324" s="1">
        <v>43651</v>
      </c>
      <c r="C324" s="13">
        <v>0.55027048611111107</v>
      </c>
      <c r="D324" t="s">
        <v>129</v>
      </c>
      <c r="E324" t="s">
        <v>130</v>
      </c>
      <c r="F324">
        <v>2.75</v>
      </c>
      <c r="G324" t="s">
        <v>130</v>
      </c>
      <c r="H324">
        <v>35.762</v>
      </c>
      <c r="I324">
        <v>-117.566</v>
      </c>
      <c r="J324">
        <v>6.6</v>
      </c>
      <c r="K324" t="s">
        <v>131</v>
      </c>
      <c r="L324">
        <v>87</v>
      </c>
      <c r="M324">
        <v>0.13</v>
      </c>
      <c r="N324">
        <v>0.11</v>
      </c>
      <c r="O324">
        <v>0.34</v>
      </c>
      <c r="P324">
        <v>0</v>
      </c>
      <c r="Q324">
        <v>315</v>
      </c>
      <c r="R324">
        <v>73</v>
      </c>
      <c r="S324">
        <v>-171</v>
      </c>
      <c r="T324">
        <v>19</v>
      </c>
      <c r="U324">
        <v>14</v>
      </c>
      <c r="V324">
        <v>27</v>
      </c>
      <c r="W324">
        <v>12</v>
      </c>
      <c r="X324" t="s">
        <v>131</v>
      </c>
      <c r="Y324">
        <v>99</v>
      </c>
      <c r="Z324">
        <v>47</v>
      </c>
      <c r="AA324">
        <v>24</v>
      </c>
      <c r="AB324">
        <v>63</v>
      </c>
    </row>
    <row r="325" spans="1:28" ht="17" x14ac:dyDescent="0.25">
      <c r="A325" s="3">
        <v>38451407</v>
      </c>
      <c r="B325" s="1">
        <v>43651</v>
      </c>
      <c r="C325" s="13">
        <v>0.55440532407407406</v>
      </c>
      <c r="D325" t="s">
        <v>129</v>
      </c>
      <c r="E325" t="s">
        <v>130</v>
      </c>
      <c r="F325">
        <v>2</v>
      </c>
      <c r="G325" t="s">
        <v>130</v>
      </c>
      <c r="H325">
        <v>35.741999999999997</v>
      </c>
      <c r="I325">
        <v>-117.548</v>
      </c>
      <c r="J325">
        <v>7.7</v>
      </c>
      <c r="K325" t="s">
        <v>131</v>
      </c>
      <c r="L325">
        <v>69</v>
      </c>
      <c r="M325">
        <v>0.12</v>
      </c>
      <c r="N325">
        <v>0.13</v>
      </c>
      <c r="O325">
        <v>0.53</v>
      </c>
      <c r="P325">
        <v>0</v>
      </c>
      <c r="Q325">
        <v>124</v>
      </c>
      <c r="R325">
        <v>71</v>
      </c>
      <c r="S325">
        <v>-173</v>
      </c>
      <c r="T325">
        <v>25</v>
      </c>
      <c r="U325">
        <v>27</v>
      </c>
      <c r="V325">
        <v>17</v>
      </c>
      <c r="W325">
        <v>21</v>
      </c>
      <c r="X325" t="s">
        <v>133</v>
      </c>
      <c r="Y325">
        <v>81</v>
      </c>
      <c r="Z325">
        <v>34</v>
      </c>
      <c r="AA325">
        <v>16</v>
      </c>
      <c r="AB325">
        <v>108</v>
      </c>
    </row>
    <row r="326" spans="1:28" ht="17" x14ac:dyDescent="0.25">
      <c r="A326" s="3">
        <v>38451447</v>
      </c>
      <c r="B326" s="1">
        <v>43651</v>
      </c>
      <c r="C326" s="13">
        <v>0.55735266203703704</v>
      </c>
      <c r="D326" t="s">
        <v>129</v>
      </c>
      <c r="E326" t="s">
        <v>130</v>
      </c>
      <c r="F326">
        <v>2.2999999999999998</v>
      </c>
      <c r="G326" t="s">
        <v>130</v>
      </c>
      <c r="H326">
        <v>35.603999999999999</v>
      </c>
      <c r="I326">
        <v>-117.602</v>
      </c>
      <c r="J326">
        <v>4</v>
      </c>
      <c r="K326" t="s">
        <v>131</v>
      </c>
      <c r="L326">
        <v>86</v>
      </c>
      <c r="M326">
        <v>0.13</v>
      </c>
      <c r="N326">
        <v>0.11</v>
      </c>
      <c r="O326">
        <v>0.38</v>
      </c>
      <c r="P326">
        <v>0</v>
      </c>
      <c r="Q326">
        <v>138</v>
      </c>
      <c r="R326">
        <v>89</v>
      </c>
      <c r="S326">
        <v>174</v>
      </c>
      <c r="T326">
        <v>17</v>
      </c>
      <c r="U326">
        <v>21</v>
      </c>
      <c r="V326">
        <v>24</v>
      </c>
      <c r="W326">
        <v>21</v>
      </c>
      <c r="X326" t="s">
        <v>131</v>
      </c>
      <c r="Y326">
        <v>94</v>
      </c>
      <c r="Z326">
        <v>52</v>
      </c>
      <c r="AA326">
        <v>21</v>
      </c>
      <c r="AB326">
        <v>65</v>
      </c>
    </row>
    <row r="327" spans="1:28" ht="17" x14ac:dyDescent="0.25">
      <c r="A327" s="3">
        <v>38451455</v>
      </c>
      <c r="B327" s="1">
        <v>43651</v>
      </c>
      <c r="C327" s="13">
        <v>0.55803067129629624</v>
      </c>
      <c r="D327" t="s">
        <v>129</v>
      </c>
      <c r="E327" t="s">
        <v>130</v>
      </c>
      <c r="F327">
        <v>2.0699999999999998</v>
      </c>
      <c r="G327" t="s">
        <v>130</v>
      </c>
      <c r="H327">
        <v>35.786999999999999</v>
      </c>
      <c r="I327">
        <v>-117.61</v>
      </c>
      <c r="J327">
        <v>7.8</v>
      </c>
      <c r="K327" t="s">
        <v>131</v>
      </c>
      <c r="L327">
        <v>80</v>
      </c>
      <c r="M327">
        <v>0.14000000000000001</v>
      </c>
      <c r="N327">
        <v>0.13</v>
      </c>
      <c r="O327">
        <v>0.37</v>
      </c>
      <c r="P327">
        <v>0</v>
      </c>
      <c r="Q327">
        <v>310</v>
      </c>
      <c r="R327">
        <v>88</v>
      </c>
      <c r="S327">
        <v>-162</v>
      </c>
      <c r="T327">
        <v>25</v>
      </c>
      <c r="U327">
        <v>26</v>
      </c>
      <c r="V327">
        <v>20</v>
      </c>
      <c r="W327">
        <v>19</v>
      </c>
      <c r="X327" t="s">
        <v>133</v>
      </c>
      <c r="Y327">
        <v>76</v>
      </c>
      <c r="Z327">
        <v>30</v>
      </c>
      <c r="AA327">
        <v>17</v>
      </c>
      <c r="AB327">
        <v>118</v>
      </c>
    </row>
    <row r="328" spans="1:28" ht="17" x14ac:dyDescent="0.25">
      <c r="A328" s="3">
        <v>38451519</v>
      </c>
      <c r="B328" s="1">
        <v>43651</v>
      </c>
      <c r="C328" s="13">
        <v>0.56346724537037041</v>
      </c>
      <c r="D328" t="s">
        <v>129</v>
      </c>
      <c r="E328" t="s">
        <v>130</v>
      </c>
      <c r="F328">
        <v>2.42</v>
      </c>
      <c r="G328" t="s">
        <v>130</v>
      </c>
      <c r="H328">
        <v>35.698</v>
      </c>
      <c r="I328">
        <v>-117.49299999999999</v>
      </c>
      <c r="J328">
        <v>1.4</v>
      </c>
      <c r="K328" t="s">
        <v>131</v>
      </c>
      <c r="L328">
        <v>81</v>
      </c>
      <c r="M328">
        <v>0.14000000000000001</v>
      </c>
      <c r="N328">
        <v>0.13</v>
      </c>
      <c r="O328">
        <v>0.28000000000000003</v>
      </c>
      <c r="P328">
        <v>0</v>
      </c>
      <c r="Q328">
        <v>303</v>
      </c>
      <c r="R328">
        <v>83</v>
      </c>
      <c r="S328">
        <v>116</v>
      </c>
      <c r="T328">
        <v>17</v>
      </c>
      <c r="U328">
        <v>25</v>
      </c>
      <c r="V328">
        <v>25</v>
      </c>
      <c r="W328">
        <v>15</v>
      </c>
      <c r="X328" t="s">
        <v>131</v>
      </c>
      <c r="Y328">
        <v>92</v>
      </c>
      <c r="Z328">
        <v>72</v>
      </c>
      <c r="AA328">
        <v>23</v>
      </c>
      <c r="AB328">
        <v>58</v>
      </c>
    </row>
    <row r="329" spans="1:28" ht="17" x14ac:dyDescent="0.25">
      <c r="A329" s="3">
        <v>38451535</v>
      </c>
      <c r="B329" s="1">
        <v>43651</v>
      </c>
      <c r="C329" s="13">
        <v>0.56511932870370374</v>
      </c>
      <c r="D329" t="s">
        <v>129</v>
      </c>
      <c r="E329" t="s">
        <v>130</v>
      </c>
      <c r="F329">
        <v>2.02</v>
      </c>
      <c r="G329" t="s">
        <v>130</v>
      </c>
      <c r="H329">
        <v>35.762</v>
      </c>
      <c r="I329">
        <v>-117.581</v>
      </c>
      <c r="J329">
        <v>7.8</v>
      </c>
      <c r="K329" t="s">
        <v>131</v>
      </c>
      <c r="L329">
        <v>79</v>
      </c>
      <c r="M329">
        <v>0.13</v>
      </c>
      <c r="N329">
        <v>0.13</v>
      </c>
      <c r="O329">
        <v>0.37</v>
      </c>
      <c r="P329">
        <v>0</v>
      </c>
      <c r="Q329">
        <v>282</v>
      </c>
      <c r="R329">
        <v>82</v>
      </c>
      <c r="S329">
        <v>175</v>
      </c>
      <c r="T329">
        <v>18</v>
      </c>
      <c r="U329">
        <v>22</v>
      </c>
      <c r="V329">
        <v>22</v>
      </c>
      <c r="W329">
        <v>11</v>
      </c>
      <c r="X329" t="s">
        <v>131</v>
      </c>
      <c r="Y329">
        <v>96</v>
      </c>
      <c r="Z329">
        <v>25</v>
      </c>
      <c r="AA329">
        <v>22</v>
      </c>
      <c r="AB329">
        <v>131</v>
      </c>
    </row>
    <row r="330" spans="1:28" ht="17" x14ac:dyDescent="0.25">
      <c r="A330" s="3">
        <v>38451599</v>
      </c>
      <c r="B330" s="1">
        <v>43651</v>
      </c>
      <c r="C330" s="13">
        <v>0.56852824074074071</v>
      </c>
      <c r="D330" t="s">
        <v>129</v>
      </c>
      <c r="E330" t="s">
        <v>130</v>
      </c>
      <c r="F330">
        <v>2.19</v>
      </c>
      <c r="G330" t="s">
        <v>130</v>
      </c>
      <c r="H330">
        <v>35.731000000000002</v>
      </c>
      <c r="I330">
        <v>-117.53700000000001</v>
      </c>
      <c r="J330">
        <v>10</v>
      </c>
      <c r="K330" t="s">
        <v>131</v>
      </c>
      <c r="L330">
        <v>82</v>
      </c>
      <c r="M330">
        <v>0.12</v>
      </c>
      <c r="N330">
        <v>0.12</v>
      </c>
      <c r="O330">
        <v>0.3</v>
      </c>
      <c r="P330">
        <v>0</v>
      </c>
      <c r="Q330">
        <v>116</v>
      </c>
      <c r="R330">
        <v>75</v>
      </c>
      <c r="S330">
        <v>171</v>
      </c>
      <c r="T330">
        <v>27</v>
      </c>
      <c r="U330">
        <v>30</v>
      </c>
      <c r="V330">
        <v>16</v>
      </c>
      <c r="W330">
        <v>39</v>
      </c>
      <c r="X330" t="s">
        <v>133</v>
      </c>
      <c r="Y330">
        <v>73</v>
      </c>
      <c r="Z330">
        <v>36</v>
      </c>
      <c r="AA330">
        <v>15</v>
      </c>
      <c r="AB330">
        <v>114</v>
      </c>
    </row>
    <row r="331" spans="1:28" ht="17" x14ac:dyDescent="0.25">
      <c r="A331" s="3">
        <v>38451623</v>
      </c>
      <c r="B331" s="1">
        <v>43651</v>
      </c>
      <c r="C331" s="13">
        <v>0.57017372685185186</v>
      </c>
      <c r="D331" t="s">
        <v>129</v>
      </c>
      <c r="E331" t="s">
        <v>130</v>
      </c>
      <c r="F331">
        <v>2.74</v>
      </c>
      <c r="G331" t="s">
        <v>130</v>
      </c>
      <c r="H331">
        <v>35.706000000000003</v>
      </c>
      <c r="I331">
        <v>-117.511</v>
      </c>
      <c r="J331">
        <v>6.9</v>
      </c>
      <c r="K331" t="s">
        <v>131</v>
      </c>
      <c r="L331">
        <v>92</v>
      </c>
      <c r="M331">
        <v>0.12</v>
      </c>
      <c r="N331">
        <v>0.11</v>
      </c>
      <c r="O331">
        <v>0.36</v>
      </c>
      <c r="P331">
        <v>0</v>
      </c>
      <c r="Q331">
        <v>348</v>
      </c>
      <c r="R331">
        <v>82</v>
      </c>
      <c r="S331">
        <v>-179</v>
      </c>
      <c r="T331">
        <v>21</v>
      </c>
      <c r="U331">
        <v>17</v>
      </c>
      <c r="V331">
        <v>30</v>
      </c>
      <c r="W331">
        <v>16</v>
      </c>
      <c r="X331" t="s">
        <v>131</v>
      </c>
      <c r="Y331">
        <v>99</v>
      </c>
      <c r="Z331">
        <v>25</v>
      </c>
      <c r="AA331">
        <v>26</v>
      </c>
      <c r="AB331">
        <v>105</v>
      </c>
    </row>
    <row r="332" spans="1:28" ht="17" x14ac:dyDescent="0.25">
      <c r="A332" s="3">
        <v>38451671</v>
      </c>
      <c r="B332" s="1">
        <v>43651</v>
      </c>
      <c r="C332" s="13">
        <v>0.57469317129629627</v>
      </c>
      <c r="D332" t="s">
        <v>129</v>
      </c>
      <c r="E332" t="s">
        <v>130</v>
      </c>
      <c r="F332">
        <v>2.61</v>
      </c>
      <c r="G332" t="s">
        <v>130</v>
      </c>
      <c r="H332">
        <v>35.747</v>
      </c>
      <c r="I332">
        <v>-117.56699999999999</v>
      </c>
      <c r="J332">
        <v>3.5</v>
      </c>
      <c r="K332" t="s">
        <v>131</v>
      </c>
      <c r="L332">
        <v>92</v>
      </c>
      <c r="M332">
        <v>0.12</v>
      </c>
      <c r="N332">
        <v>0.11</v>
      </c>
      <c r="O332">
        <v>0.36</v>
      </c>
      <c r="P332">
        <v>0</v>
      </c>
      <c r="Q332">
        <v>348</v>
      </c>
      <c r="R332">
        <v>24</v>
      </c>
      <c r="S332">
        <v>-111</v>
      </c>
      <c r="T332">
        <v>21</v>
      </c>
      <c r="U332">
        <v>36</v>
      </c>
      <c r="V332">
        <v>23</v>
      </c>
      <c r="W332">
        <v>41</v>
      </c>
      <c r="X332" t="s">
        <v>133</v>
      </c>
      <c r="Y332">
        <v>79</v>
      </c>
      <c r="Z332">
        <v>67</v>
      </c>
      <c r="AA332">
        <v>24</v>
      </c>
      <c r="AB332">
        <v>50</v>
      </c>
    </row>
    <row r="333" spans="1:28" ht="17" x14ac:dyDescent="0.25">
      <c r="A333" s="3">
        <v>38451719</v>
      </c>
      <c r="B333" s="1">
        <v>43651</v>
      </c>
      <c r="C333" s="13">
        <v>0.58028182870370371</v>
      </c>
      <c r="D333" t="s">
        <v>129</v>
      </c>
      <c r="E333" t="s">
        <v>130</v>
      </c>
      <c r="F333">
        <v>2.2400000000000002</v>
      </c>
      <c r="G333" t="s">
        <v>130</v>
      </c>
      <c r="H333">
        <v>35.622</v>
      </c>
      <c r="I333">
        <v>-117.58799999999999</v>
      </c>
      <c r="J333">
        <v>6.9</v>
      </c>
      <c r="K333" t="s">
        <v>131</v>
      </c>
      <c r="L333">
        <v>59</v>
      </c>
      <c r="M333">
        <v>0.11</v>
      </c>
      <c r="N333">
        <v>0.13</v>
      </c>
      <c r="O333">
        <v>0.42</v>
      </c>
      <c r="P333">
        <v>0</v>
      </c>
      <c r="Q333">
        <v>195</v>
      </c>
      <c r="R333">
        <v>67</v>
      </c>
      <c r="S333">
        <v>139</v>
      </c>
      <c r="T333">
        <v>46</v>
      </c>
      <c r="U333">
        <v>42</v>
      </c>
      <c r="V333">
        <v>22</v>
      </c>
      <c r="W333">
        <v>30</v>
      </c>
      <c r="X333" t="s">
        <v>134</v>
      </c>
      <c r="Y333">
        <v>47</v>
      </c>
      <c r="Z333">
        <v>23</v>
      </c>
      <c r="AA333">
        <v>20</v>
      </c>
      <c r="AB333">
        <v>103</v>
      </c>
    </row>
    <row r="334" spans="1:28" x14ac:dyDescent="0.2">
      <c r="A334" s="4">
        <v>38451775</v>
      </c>
      <c r="B334" s="1">
        <v>43651</v>
      </c>
      <c r="C334" s="13">
        <v>0.58457928240740742</v>
      </c>
      <c r="D334" t="s">
        <v>129</v>
      </c>
      <c r="E334" t="s">
        <v>130</v>
      </c>
      <c r="F334">
        <v>2.5499999999999998</v>
      </c>
      <c r="G334" t="s">
        <v>130</v>
      </c>
      <c r="H334">
        <v>35.793999999999997</v>
      </c>
      <c r="I334">
        <v>-117.61499999999999</v>
      </c>
      <c r="J334">
        <v>4</v>
      </c>
      <c r="K334" t="s">
        <v>131</v>
      </c>
      <c r="L334">
        <v>105</v>
      </c>
      <c r="M334">
        <v>0.14000000000000001</v>
      </c>
      <c r="N334">
        <v>0.1</v>
      </c>
      <c r="O334">
        <v>0.26</v>
      </c>
      <c r="P334">
        <v>0</v>
      </c>
      <c r="Q334">
        <v>146</v>
      </c>
      <c r="R334">
        <v>82</v>
      </c>
      <c r="S334">
        <v>169</v>
      </c>
      <c r="T334">
        <v>10</v>
      </c>
      <c r="U334">
        <v>10</v>
      </c>
      <c r="V334">
        <v>31</v>
      </c>
      <c r="W334">
        <v>10</v>
      </c>
      <c r="X334" t="s">
        <v>131</v>
      </c>
      <c r="Y334">
        <v>100</v>
      </c>
      <c r="Z334">
        <v>60</v>
      </c>
      <c r="AA334">
        <v>36</v>
      </c>
      <c r="AB334">
        <v>59</v>
      </c>
    </row>
    <row r="335" spans="1:28" x14ac:dyDescent="0.2">
      <c r="A335" s="4">
        <v>38451839</v>
      </c>
      <c r="B335" s="1">
        <v>43651</v>
      </c>
      <c r="C335" s="13">
        <v>0.58830590277777783</v>
      </c>
      <c r="D335" t="s">
        <v>129</v>
      </c>
      <c r="E335" t="s">
        <v>130</v>
      </c>
      <c r="F335">
        <v>2.0099999999999998</v>
      </c>
      <c r="G335" t="s">
        <v>130</v>
      </c>
      <c r="H335">
        <v>35.796999999999997</v>
      </c>
      <c r="I335">
        <v>-117.61499999999999</v>
      </c>
      <c r="J335">
        <v>4.2</v>
      </c>
      <c r="K335" t="s">
        <v>131</v>
      </c>
      <c r="L335">
        <v>79</v>
      </c>
      <c r="M335">
        <v>0.15</v>
      </c>
      <c r="N335">
        <v>0.13</v>
      </c>
      <c r="O335">
        <v>0.27</v>
      </c>
      <c r="P335">
        <v>0</v>
      </c>
      <c r="Q335">
        <v>151</v>
      </c>
      <c r="R335">
        <v>85</v>
      </c>
      <c r="S335">
        <v>170</v>
      </c>
      <c r="T335">
        <v>19</v>
      </c>
      <c r="U335">
        <v>14</v>
      </c>
      <c r="V335">
        <v>18</v>
      </c>
      <c r="W335">
        <v>20</v>
      </c>
      <c r="X335" t="s">
        <v>131</v>
      </c>
      <c r="Y335">
        <v>98</v>
      </c>
      <c r="Z335">
        <v>58</v>
      </c>
      <c r="AA335">
        <v>23</v>
      </c>
      <c r="AB335">
        <v>55</v>
      </c>
    </row>
    <row r="336" spans="1:28" x14ac:dyDescent="0.2">
      <c r="A336" s="4">
        <v>38451847</v>
      </c>
      <c r="B336" s="1">
        <v>43651</v>
      </c>
      <c r="C336" s="13">
        <v>0.58870115740740736</v>
      </c>
      <c r="D336" t="s">
        <v>129</v>
      </c>
      <c r="E336" t="s">
        <v>130</v>
      </c>
      <c r="F336">
        <v>2.17</v>
      </c>
      <c r="G336" t="s">
        <v>130</v>
      </c>
      <c r="H336">
        <v>35.576999999999998</v>
      </c>
      <c r="I336">
        <v>-117.633</v>
      </c>
      <c r="J336">
        <v>4.3</v>
      </c>
      <c r="K336" t="s">
        <v>131</v>
      </c>
      <c r="L336">
        <v>83</v>
      </c>
      <c r="M336">
        <v>0.14000000000000001</v>
      </c>
      <c r="N336">
        <v>0.12</v>
      </c>
      <c r="O336">
        <v>0.4</v>
      </c>
      <c r="P336">
        <v>0</v>
      </c>
      <c r="Q336">
        <v>324</v>
      </c>
      <c r="R336">
        <v>78</v>
      </c>
      <c r="S336">
        <v>-179</v>
      </c>
      <c r="T336">
        <v>16</v>
      </c>
      <c r="U336">
        <v>15</v>
      </c>
      <c r="V336">
        <v>21</v>
      </c>
      <c r="W336">
        <v>23</v>
      </c>
      <c r="X336" t="s">
        <v>131</v>
      </c>
      <c r="Y336">
        <v>100</v>
      </c>
      <c r="Z336">
        <v>52</v>
      </c>
      <c r="AA336">
        <v>30</v>
      </c>
      <c r="AB336">
        <v>89</v>
      </c>
    </row>
    <row r="337" spans="1:28" x14ac:dyDescent="0.2">
      <c r="A337" s="4">
        <v>38451887</v>
      </c>
      <c r="B337" s="1">
        <v>43651</v>
      </c>
      <c r="C337" s="13">
        <v>0.59152141203703701</v>
      </c>
      <c r="D337" t="s">
        <v>129</v>
      </c>
      <c r="E337" t="s">
        <v>130</v>
      </c>
      <c r="F337">
        <v>2.35</v>
      </c>
      <c r="G337" t="s">
        <v>130</v>
      </c>
      <c r="H337">
        <v>35.603999999999999</v>
      </c>
      <c r="I337">
        <v>-117.59699999999999</v>
      </c>
      <c r="J337">
        <v>1.5</v>
      </c>
      <c r="K337" t="s">
        <v>131</v>
      </c>
      <c r="L337">
        <v>87</v>
      </c>
      <c r="M337">
        <v>0.15</v>
      </c>
      <c r="N337">
        <v>0.12</v>
      </c>
      <c r="O337">
        <v>0.26</v>
      </c>
      <c r="P337">
        <v>0</v>
      </c>
      <c r="Q337">
        <v>146</v>
      </c>
      <c r="R337">
        <v>85</v>
      </c>
      <c r="S337">
        <v>-178</v>
      </c>
      <c r="T337">
        <v>11</v>
      </c>
      <c r="U337">
        <v>12</v>
      </c>
      <c r="V337">
        <v>26</v>
      </c>
      <c r="W337">
        <v>7</v>
      </c>
      <c r="X337" t="s">
        <v>131</v>
      </c>
      <c r="Y337">
        <v>100</v>
      </c>
      <c r="Z337">
        <v>70</v>
      </c>
      <c r="AA337">
        <v>33</v>
      </c>
      <c r="AB337">
        <v>54</v>
      </c>
    </row>
    <row r="338" spans="1:28" x14ac:dyDescent="0.2">
      <c r="A338" s="4">
        <v>38451927</v>
      </c>
      <c r="B338" s="1">
        <v>43651</v>
      </c>
      <c r="C338" s="13">
        <v>0.59501319444444445</v>
      </c>
      <c r="D338" t="s">
        <v>129</v>
      </c>
      <c r="E338" t="s">
        <v>130</v>
      </c>
      <c r="F338">
        <v>2.29</v>
      </c>
      <c r="G338" t="s">
        <v>130</v>
      </c>
      <c r="H338">
        <v>35.761000000000003</v>
      </c>
      <c r="I338">
        <v>-117.568</v>
      </c>
      <c r="J338">
        <v>5</v>
      </c>
      <c r="K338" t="s">
        <v>131</v>
      </c>
      <c r="L338">
        <v>84</v>
      </c>
      <c r="M338">
        <v>0.14000000000000001</v>
      </c>
      <c r="N338">
        <v>0.13</v>
      </c>
      <c r="O338">
        <v>0.33</v>
      </c>
      <c r="P338">
        <v>0</v>
      </c>
      <c r="Q338">
        <v>302</v>
      </c>
      <c r="R338">
        <v>71</v>
      </c>
      <c r="S338">
        <v>-173</v>
      </c>
      <c r="T338">
        <v>17</v>
      </c>
      <c r="U338">
        <v>21</v>
      </c>
      <c r="V338">
        <v>22</v>
      </c>
      <c r="W338">
        <v>6</v>
      </c>
      <c r="X338" t="s">
        <v>131</v>
      </c>
      <c r="Y338">
        <v>98</v>
      </c>
      <c r="Z338">
        <v>48</v>
      </c>
      <c r="AA338">
        <v>28</v>
      </c>
      <c r="AB338">
        <v>59</v>
      </c>
    </row>
    <row r="339" spans="1:28" ht="17" x14ac:dyDescent="0.25">
      <c r="A339" s="3">
        <v>38452063</v>
      </c>
      <c r="B339" s="1">
        <v>43651</v>
      </c>
      <c r="C339" s="13">
        <v>0.60878032407407401</v>
      </c>
      <c r="D339" t="s">
        <v>129</v>
      </c>
      <c r="E339" t="s">
        <v>130</v>
      </c>
      <c r="F339">
        <v>2.13</v>
      </c>
      <c r="G339" t="s">
        <v>130</v>
      </c>
      <c r="H339">
        <v>35.725999999999999</v>
      </c>
      <c r="I339">
        <v>-117.544</v>
      </c>
      <c r="J339">
        <v>6.5</v>
      </c>
      <c r="K339" t="s">
        <v>131</v>
      </c>
      <c r="L339">
        <v>77</v>
      </c>
      <c r="M339">
        <v>0.15</v>
      </c>
      <c r="N339">
        <v>0.13</v>
      </c>
      <c r="O339">
        <v>0.49</v>
      </c>
      <c r="P339">
        <v>0</v>
      </c>
      <c r="Q339">
        <v>26</v>
      </c>
      <c r="R339">
        <v>36</v>
      </c>
      <c r="S339">
        <v>-30</v>
      </c>
      <c r="T339">
        <v>35</v>
      </c>
      <c r="U339">
        <v>34</v>
      </c>
      <c r="V339">
        <v>18</v>
      </c>
      <c r="W339">
        <v>33</v>
      </c>
      <c r="X339" t="s">
        <v>133</v>
      </c>
      <c r="Y339">
        <v>62</v>
      </c>
      <c r="Z339">
        <v>64</v>
      </c>
      <c r="AA339">
        <v>9</v>
      </c>
      <c r="AB339">
        <v>72</v>
      </c>
    </row>
    <row r="340" spans="1:28" x14ac:dyDescent="0.2">
      <c r="A340" s="4">
        <v>38452095</v>
      </c>
      <c r="B340" s="1">
        <v>43651</v>
      </c>
      <c r="C340" s="13">
        <v>0.6108038194444444</v>
      </c>
      <c r="D340" t="s">
        <v>129</v>
      </c>
      <c r="E340" t="s">
        <v>130</v>
      </c>
      <c r="F340">
        <v>3.94</v>
      </c>
      <c r="G340" t="s">
        <v>47</v>
      </c>
      <c r="H340">
        <v>35.741999999999997</v>
      </c>
      <c r="I340">
        <v>-117.56699999999999</v>
      </c>
      <c r="J340">
        <v>2.9</v>
      </c>
      <c r="K340" t="s">
        <v>131</v>
      </c>
      <c r="L340">
        <v>139</v>
      </c>
      <c r="M340">
        <v>0.15</v>
      </c>
      <c r="N340">
        <v>0.1</v>
      </c>
      <c r="O340">
        <v>0.26</v>
      </c>
      <c r="P340">
        <v>0</v>
      </c>
      <c r="Q340">
        <v>329</v>
      </c>
      <c r="R340">
        <v>89</v>
      </c>
      <c r="S340">
        <v>-167</v>
      </c>
      <c r="T340">
        <v>12</v>
      </c>
      <c r="U340">
        <v>11</v>
      </c>
      <c r="V340">
        <v>67</v>
      </c>
      <c r="W340">
        <v>10</v>
      </c>
      <c r="X340" t="s">
        <v>131</v>
      </c>
      <c r="Y340">
        <v>100</v>
      </c>
      <c r="Z340">
        <v>74</v>
      </c>
      <c r="AA340">
        <v>59</v>
      </c>
      <c r="AB340">
        <v>47</v>
      </c>
    </row>
    <row r="341" spans="1:28" ht="17" x14ac:dyDescent="0.25">
      <c r="A341" s="3">
        <v>38452103</v>
      </c>
      <c r="B341" s="1">
        <v>43651</v>
      </c>
      <c r="C341" s="13">
        <v>0.61145729166666662</v>
      </c>
      <c r="D341" t="s">
        <v>129</v>
      </c>
      <c r="E341" t="s">
        <v>130</v>
      </c>
      <c r="F341">
        <v>2.76</v>
      </c>
      <c r="G341" t="s">
        <v>130</v>
      </c>
      <c r="H341">
        <v>35.567999999999998</v>
      </c>
      <c r="I341">
        <v>-117.61799999999999</v>
      </c>
      <c r="J341">
        <v>4</v>
      </c>
      <c r="K341" t="s">
        <v>131</v>
      </c>
      <c r="L341">
        <v>79</v>
      </c>
      <c r="M341">
        <v>0.18</v>
      </c>
      <c r="N341">
        <v>0.17</v>
      </c>
      <c r="O341">
        <v>0.56999999999999995</v>
      </c>
      <c r="P341">
        <v>0</v>
      </c>
      <c r="Q341">
        <v>170</v>
      </c>
      <c r="R341">
        <v>71</v>
      </c>
      <c r="S341">
        <v>-152</v>
      </c>
      <c r="T341">
        <v>49</v>
      </c>
      <c r="U341">
        <v>43</v>
      </c>
      <c r="V341">
        <v>15</v>
      </c>
      <c r="W341">
        <v>30</v>
      </c>
      <c r="X341" t="s">
        <v>134</v>
      </c>
      <c r="Y341">
        <v>30</v>
      </c>
      <c r="Z341">
        <v>50</v>
      </c>
      <c r="AA341">
        <v>2</v>
      </c>
      <c r="AB341">
        <v>106</v>
      </c>
    </row>
    <row r="342" spans="1:28" x14ac:dyDescent="0.2">
      <c r="A342" s="4">
        <v>38452119</v>
      </c>
      <c r="B342" s="1">
        <v>43651</v>
      </c>
      <c r="C342" s="13">
        <v>0.61327361111111112</v>
      </c>
      <c r="D342" t="s">
        <v>129</v>
      </c>
      <c r="E342" t="s">
        <v>130</v>
      </c>
      <c r="F342">
        <v>2.19</v>
      </c>
      <c r="G342" t="s">
        <v>130</v>
      </c>
      <c r="H342">
        <v>35.719000000000001</v>
      </c>
      <c r="I342">
        <v>-117.527</v>
      </c>
      <c r="J342">
        <v>2.7</v>
      </c>
      <c r="K342" t="s">
        <v>131</v>
      </c>
      <c r="L342">
        <v>83</v>
      </c>
      <c r="M342">
        <v>0.15</v>
      </c>
      <c r="N342">
        <v>0.13</v>
      </c>
      <c r="O342">
        <v>0.35</v>
      </c>
      <c r="P342">
        <v>0</v>
      </c>
      <c r="Q342">
        <v>299</v>
      </c>
      <c r="R342">
        <v>79</v>
      </c>
      <c r="S342">
        <v>171</v>
      </c>
      <c r="T342">
        <v>14</v>
      </c>
      <c r="U342">
        <v>25</v>
      </c>
      <c r="V342">
        <v>23</v>
      </c>
      <c r="W342">
        <v>11</v>
      </c>
      <c r="X342" t="s">
        <v>131</v>
      </c>
      <c r="Y342">
        <v>94</v>
      </c>
      <c r="Z342">
        <v>66</v>
      </c>
      <c r="AA342">
        <v>26</v>
      </c>
      <c r="AB342">
        <v>59</v>
      </c>
    </row>
    <row r="343" spans="1:28" ht="17" x14ac:dyDescent="0.25">
      <c r="A343" s="3">
        <v>38452247</v>
      </c>
      <c r="B343" s="1">
        <v>43651</v>
      </c>
      <c r="C343" s="13">
        <v>0.6251075231481481</v>
      </c>
      <c r="D343" t="s">
        <v>129</v>
      </c>
      <c r="E343" t="s">
        <v>130</v>
      </c>
      <c r="F343">
        <v>2.78</v>
      </c>
      <c r="G343" t="s">
        <v>130</v>
      </c>
      <c r="H343">
        <v>35.682000000000002</v>
      </c>
      <c r="I343">
        <v>-117.595</v>
      </c>
      <c r="J343">
        <v>1.2</v>
      </c>
      <c r="K343" t="s">
        <v>131</v>
      </c>
      <c r="L343">
        <v>80</v>
      </c>
      <c r="M343">
        <v>0.14000000000000001</v>
      </c>
      <c r="N343">
        <v>0.12</v>
      </c>
      <c r="O343">
        <v>0.27</v>
      </c>
      <c r="P343">
        <v>0</v>
      </c>
      <c r="Q343">
        <v>142</v>
      </c>
      <c r="R343">
        <v>86</v>
      </c>
      <c r="S343">
        <v>178</v>
      </c>
      <c r="T343">
        <v>12</v>
      </c>
      <c r="U343">
        <v>14</v>
      </c>
      <c r="V343">
        <v>25</v>
      </c>
      <c r="W343">
        <v>11</v>
      </c>
      <c r="X343" t="s">
        <v>131</v>
      </c>
      <c r="Y343">
        <v>100</v>
      </c>
      <c r="Z343">
        <v>74</v>
      </c>
      <c r="AA343">
        <v>24</v>
      </c>
      <c r="AB343">
        <v>50</v>
      </c>
    </row>
    <row r="344" spans="1:28" ht="17" x14ac:dyDescent="0.25">
      <c r="A344" s="3">
        <v>38452271</v>
      </c>
      <c r="B344" s="1">
        <v>43651</v>
      </c>
      <c r="C344" s="13">
        <v>0.62751851851851848</v>
      </c>
      <c r="D344" t="s">
        <v>129</v>
      </c>
      <c r="E344" t="s">
        <v>130</v>
      </c>
      <c r="F344">
        <v>2.76</v>
      </c>
      <c r="G344" t="s">
        <v>130</v>
      </c>
      <c r="H344">
        <v>35.664000000000001</v>
      </c>
      <c r="I344">
        <v>-117.527</v>
      </c>
      <c r="J344">
        <v>2.9</v>
      </c>
      <c r="K344" t="s">
        <v>131</v>
      </c>
      <c r="L344">
        <v>126</v>
      </c>
      <c r="M344">
        <v>0.14000000000000001</v>
      </c>
      <c r="N344">
        <v>0.09</v>
      </c>
      <c r="O344">
        <v>0.25</v>
      </c>
      <c r="P344">
        <v>0</v>
      </c>
      <c r="Q344">
        <v>167</v>
      </c>
      <c r="R344">
        <v>89</v>
      </c>
      <c r="S344">
        <v>-152</v>
      </c>
      <c r="T344">
        <v>19</v>
      </c>
      <c r="U344">
        <v>15</v>
      </c>
      <c r="V344">
        <v>23</v>
      </c>
      <c r="W344">
        <v>6</v>
      </c>
      <c r="X344" t="s">
        <v>131</v>
      </c>
      <c r="Y344">
        <v>100</v>
      </c>
      <c r="Z344">
        <v>66</v>
      </c>
      <c r="AA344">
        <v>21</v>
      </c>
      <c r="AB344">
        <v>47</v>
      </c>
    </row>
    <row r="345" spans="1:28" ht="17" x14ac:dyDescent="0.25">
      <c r="A345" s="3">
        <v>38452367</v>
      </c>
      <c r="B345" s="1">
        <v>43651</v>
      </c>
      <c r="C345" s="13">
        <v>0.63354108796296293</v>
      </c>
      <c r="D345" t="s">
        <v>129</v>
      </c>
      <c r="E345" t="s">
        <v>130</v>
      </c>
      <c r="F345">
        <v>2.5299999999999998</v>
      </c>
      <c r="G345" t="s">
        <v>130</v>
      </c>
      <c r="H345">
        <v>35.744</v>
      </c>
      <c r="I345">
        <v>-117.56</v>
      </c>
      <c r="J345">
        <v>2.6</v>
      </c>
      <c r="K345" t="s">
        <v>131</v>
      </c>
      <c r="L345">
        <v>91</v>
      </c>
      <c r="M345">
        <v>0.14000000000000001</v>
      </c>
      <c r="N345">
        <v>0.12</v>
      </c>
      <c r="O345">
        <v>0.31</v>
      </c>
      <c r="P345">
        <v>0</v>
      </c>
      <c r="Q345">
        <v>154</v>
      </c>
      <c r="R345">
        <v>80</v>
      </c>
      <c r="S345">
        <v>-163</v>
      </c>
      <c r="T345">
        <v>14</v>
      </c>
      <c r="U345">
        <v>12</v>
      </c>
      <c r="V345">
        <v>28</v>
      </c>
      <c r="W345">
        <v>17</v>
      </c>
      <c r="X345" t="s">
        <v>131</v>
      </c>
      <c r="Y345">
        <v>100</v>
      </c>
      <c r="Z345">
        <v>74</v>
      </c>
      <c r="AA345">
        <v>23</v>
      </c>
      <c r="AB345">
        <v>39</v>
      </c>
    </row>
    <row r="346" spans="1:28" ht="17" x14ac:dyDescent="0.25">
      <c r="A346" s="3">
        <v>38452431</v>
      </c>
      <c r="B346" s="1">
        <v>43651</v>
      </c>
      <c r="C346" s="13">
        <v>0.63823819444444441</v>
      </c>
      <c r="D346" t="s">
        <v>129</v>
      </c>
      <c r="E346" t="s">
        <v>130</v>
      </c>
      <c r="F346">
        <v>2.5499999999999998</v>
      </c>
      <c r="G346" t="s">
        <v>130</v>
      </c>
      <c r="H346">
        <v>35.720999999999997</v>
      </c>
      <c r="I346">
        <v>-117.55</v>
      </c>
      <c r="J346">
        <v>1.6</v>
      </c>
      <c r="K346" t="s">
        <v>131</v>
      </c>
      <c r="L346">
        <v>83</v>
      </c>
      <c r="M346">
        <v>0.16</v>
      </c>
      <c r="N346">
        <v>0.14000000000000001</v>
      </c>
      <c r="O346">
        <v>0.37</v>
      </c>
      <c r="P346">
        <v>0</v>
      </c>
      <c r="Q346">
        <v>313</v>
      </c>
      <c r="R346">
        <v>78</v>
      </c>
      <c r="S346">
        <v>-179</v>
      </c>
      <c r="T346">
        <v>49</v>
      </c>
      <c r="U346">
        <v>32</v>
      </c>
      <c r="V346">
        <v>26</v>
      </c>
      <c r="W346">
        <v>16</v>
      </c>
      <c r="X346" t="s">
        <v>132</v>
      </c>
      <c r="Y346">
        <v>50</v>
      </c>
      <c r="Z346">
        <v>77</v>
      </c>
      <c r="AA346">
        <v>24</v>
      </c>
      <c r="AB346">
        <v>47</v>
      </c>
    </row>
    <row r="347" spans="1:28" ht="17" x14ac:dyDescent="0.25">
      <c r="A347" s="3">
        <v>38452519</v>
      </c>
      <c r="B347" s="1">
        <v>43651</v>
      </c>
      <c r="C347" s="13">
        <v>0.64623726851851859</v>
      </c>
      <c r="D347" t="s">
        <v>129</v>
      </c>
      <c r="E347" t="s">
        <v>130</v>
      </c>
      <c r="F347">
        <v>2.12</v>
      </c>
      <c r="G347" t="s">
        <v>130</v>
      </c>
      <c r="H347">
        <v>35.753</v>
      </c>
      <c r="I347">
        <v>-117.58199999999999</v>
      </c>
      <c r="J347">
        <v>6.8</v>
      </c>
      <c r="K347" t="s">
        <v>131</v>
      </c>
      <c r="L347">
        <v>79</v>
      </c>
      <c r="M347">
        <v>0.15</v>
      </c>
      <c r="N347">
        <v>0.14000000000000001</v>
      </c>
      <c r="O347">
        <v>0.45</v>
      </c>
      <c r="P347">
        <v>0</v>
      </c>
      <c r="Q347">
        <v>159</v>
      </c>
      <c r="R347">
        <v>87</v>
      </c>
      <c r="S347">
        <v>161</v>
      </c>
      <c r="T347">
        <v>20</v>
      </c>
      <c r="U347">
        <v>30</v>
      </c>
      <c r="V347">
        <v>23</v>
      </c>
      <c r="W347">
        <v>22</v>
      </c>
      <c r="X347" t="s">
        <v>133</v>
      </c>
      <c r="Y347">
        <v>68</v>
      </c>
      <c r="Z347">
        <v>51</v>
      </c>
      <c r="AA347">
        <v>20</v>
      </c>
      <c r="AB347">
        <v>56</v>
      </c>
    </row>
    <row r="348" spans="1:28" x14ac:dyDescent="0.2">
      <c r="A348" s="4">
        <v>38452607</v>
      </c>
      <c r="B348" s="1">
        <v>43651</v>
      </c>
      <c r="C348" s="13">
        <v>0.65698912037037038</v>
      </c>
      <c r="D348" t="s">
        <v>129</v>
      </c>
      <c r="E348" t="s">
        <v>130</v>
      </c>
      <c r="F348">
        <v>3</v>
      </c>
      <c r="G348" t="s">
        <v>130</v>
      </c>
      <c r="H348">
        <v>35.700000000000003</v>
      </c>
      <c r="I348">
        <v>-117.48399999999999</v>
      </c>
      <c r="J348">
        <v>1.4</v>
      </c>
      <c r="K348" t="s">
        <v>131</v>
      </c>
      <c r="L348">
        <v>124</v>
      </c>
      <c r="M348">
        <v>0.13</v>
      </c>
      <c r="N348">
        <v>0.09</v>
      </c>
      <c r="O348">
        <v>0.22</v>
      </c>
      <c r="P348">
        <v>0</v>
      </c>
      <c r="Q348">
        <v>334</v>
      </c>
      <c r="R348">
        <v>79</v>
      </c>
      <c r="S348">
        <v>-176</v>
      </c>
      <c r="T348">
        <v>10</v>
      </c>
      <c r="U348">
        <v>15</v>
      </c>
      <c r="V348">
        <v>42</v>
      </c>
      <c r="W348">
        <v>12</v>
      </c>
      <c r="X348" t="s">
        <v>131</v>
      </c>
      <c r="Y348">
        <v>100</v>
      </c>
      <c r="Z348">
        <v>75</v>
      </c>
      <c r="AA348">
        <v>50</v>
      </c>
      <c r="AB348">
        <v>52</v>
      </c>
    </row>
    <row r="349" spans="1:28" x14ac:dyDescent="0.2">
      <c r="A349" s="4">
        <v>38452735</v>
      </c>
      <c r="B349" s="1">
        <v>43651</v>
      </c>
      <c r="C349" s="13">
        <v>0.66862476851851849</v>
      </c>
      <c r="D349" t="s">
        <v>129</v>
      </c>
      <c r="E349" t="s">
        <v>130</v>
      </c>
      <c r="F349">
        <v>2.04</v>
      </c>
      <c r="G349" t="s">
        <v>130</v>
      </c>
      <c r="H349">
        <v>35.701000000000001</v>
      </c>
      <c r="I349">
        <v>-117.494</v>
      </c>
      <c r="J349">
        <v>7.6</v>
      </c>
      <c r="K349" t="s">
        <v>131</v>
      </c>
      <c r="L349">
        <v>78</v>
      </c>
      <c r="M349">
        <v>0.15</v>
      </c>
      <c r="N349">
        <v>0.15</v>
      </c>
      <c r="O349">
        <v>0.68</v>
      </c>
      <c r="P349">
        <v>0</v>
      </c>
      <c r="Q349">
        <v>284</v>
      </c>
      <c r="R349">
        <v>80</v>
      </c>
      <c r="S349">
        <v>151</v>
      </c>
      <c r="T349">
        <v>26</v>
      </c>
      <c r="U349">
        <v>36</v>
      </c>
      <c r="V349">
        <v>24</v>
      </c>
      <c r="W349">
        <v>17</v>
      </c>
      <c r="X349" t="s">
        <v>133</v>
      </c>
      <c r="Y349">
        <v>66</v>
      </c>
      <c r="Z349">
        <v>25</v>
      </c>
      <c r="AA349">
        <v>25</v>
      </c>
      <c r="AB349">
        <v>125</v>
      </c>
    </row>
    <row r="350" spans="1:28" x14ac:dyDescent="0.2">
      <c r="A350" s="4">
        <v>38452847</v>
      </c>
      <c r="B350" s="1">
        <v>43651</v>
      </c>
      <c r="C350" s="13">
        <v>0.67638495370370366</v>
      </c>
      <c r="D350" t="s">
        <v>129</v>
      </c>
      <c r="E350" t="s">
        <v>130</v>
      </c>
      <c r="F350">
        <v>2.2000000000000002</v>
      </c>
      <c r="G350" t="s">
        <v>130</v>
      </c>
      <c r="H350">
        <v>35.764000000000003</v>
      </c>
      <c r="I350">
        <v>-117.565</v>
      </c>
      <c r="J350">
        <v>6.5</v>
      </c>
      <c r="K350" t="s">
        <v>131</v>
      </c>
      <c r="L350">
        <v>81</v>
      </c>
      <c r="M350">
        <v>0.13</v>
      </c>
      <c r="N350">
        <v>0.13</v>
      </c>
      <c r="O350">
        <v>0.38</v>
      </c>
      <c r="P350">
        <v>0</v>
      </c>
      <c r="Q350">
        <v>330</v>
      </c>
      <c r="R350">
        <v>68</v>
      </c>
      <c r="S350">
        <v>-152</v>
      </c>
      <c r="T350">
        <v>25</v>
      </c>
      <c r="U350">
        <v>24</v>
      </c>
      <c r="V350">
        <v>24</v>
      </c>
      <c r="W350">
        <v>18</v>
      </c>
      <c r="X350" t="s">
        <v>131</v>
      </c>
      <c r="Y350">
        <v>84</v>
      </c>
      <c r="Z350">
        <v>25</v>
      </c>
      <c r="AA350">
        <v>27</v>
      </c>
      <c r="AB350">
        <v>133</v>
      </c>
    </row>
    <row r="351" spans="1:28" x14ac:dyDescent="0.2">
      <c r="A351" s="4">
        <v>38452855</v>
      </c>
      <c r="B351" s="1">
        <v>43651</v>
      </c>
      <c r="C351" s="13">
        <v>0.67698541666666667</v>
      </c>
      <c r="D351" t="s">
        <v>129</v>
      </c>
      <c r="E351" t="s">
        <v>130</v>
      </c>
      <c r="F351">
        <v>2.35</v>
      </c>
      <c r="G351" t="s">
        <v>130</v>
      </c>
      <c r="H351">
        <v>35.779000000000003</v>
      </c>
      <c r="I351">
        <v>-117.605</v>
      </c>
      <c r="J351">
        <v>3.3</v>
      </c>
      <c r="K351" t="s">
        <v>131</v>
      </c>
      <c r="L351">
        <v>83</v>
      </c>
      <c r="M351">
        <v>0.14000000000000001</v>
      </c>
      <c r="N351">
        <v>0.13</v>
      </c>
      <c r="O351">
        <v>0.39</v>
      </c>
      <c r="P351">
        <v>0</v>
      </c>
      <c r="Q351">
        <v>142</v>
      </c>
      <c r="R351">
        <v>87</v>
      </c>
      <c r="S351">
        <v>175</v>
      </c>
      <c r="T351">
        <v>14</v>
      </c>
      <c r="U351">
        <v>14</v>
      </c>
      <c r="V351">
        <v>28</v>
      </c>
      <c r="W351">
        <v>10</v>
      </c>
      <c r="X351" t="s">
        <v>131</v>
      </c>
      <c r="Y351">
        <v>100</v>
      </c>
      <c r="Z351">
        <v>69</v>
      </c>
      <c r="AA351">
        <v>33</v>
      </c>
      <c r="AB351">
        <v>49</v>
      </c>
    </row>
    <row r="352" spans="1:28" x14ac:dyDescent="0.2">
      <c r="A352" s="4">
        <v>38452927</v>
      </c>
      <c r="B352" s="1">
        <v>43651</v>
      </c>
      <c r="C352" s="13">
        <v>0.68157777777777773</v>
      </c>
      <c r="D352" t="s">
        <v>129</v>
      </c>
      <c r="E352" t="s">
        <v>130</v>
      </c>
      <c r="F352">
        <v>2.17</v>
      </c>
      <c r="G352" t="s">
        <v>130</v>
      </c>
      <c r="H352">
        <v>35.698999999999998</v>
      </c>
      <c r="I352">
        <v>-117.49</v>
      </c>
      <c r="J352">
        <v>1.1000000000000001</v>
      </c>
      <c r="K352" t="s">
        <v>131</v>
      </c>
      <c r="L352">
        <v>84</v>
      </c>
      <c r="M352">
        <v>0.14000000000000001</v>
      </c>
      <c r="N352">
        <v>0.14000000000000001</v>
      </c>
      <c r="O352">
        <v>0.31</v>
      </c>
      <c r="P352">
        <v>0</v>
      </c>
      <c r="Q352">
        <v>56</v>
      </c>
      <c r="R352">
        <v>20</v>
      </c>
      <c r="S352">
        <v>22</v>
      </c>
      <c r="T352">
        <v>39</v>
      </c>
      <c r="U352">
        <v>21</v>
      </c>
      <c r="V352">
        <v>15</v>
      </c>
      <c r="W352">
        <v>9</v>
      </c>
      <c r="X352" t="s">
        <v>133</v>
      </c>
      <c r="Y352">
        <v>70</v>
      </c>
      <c r="Z352">
        <v>69</v>
      </c>
      <c r="AA352">
        <v>29</v>
      </c>
      <c r="AB352">
        <v>68</v>
      </c>
    </row>
    <row r="353" spans="1:28" x14ac:dyDescent="0.2">
      <c r="A353" s="4">
        <v>38453023</v>
      </c>
      <c r="B353" s="1">
        <v>43651</v>
      </c>
      <c r="C353" s="13">
        <v>0.6917737268518519</v>
      </c>
      <c r="D353" t="s">
        <v>129</v>
      </c>
      <c r="E353" t="s">
        <v>130</v>
      </c>
      <c r="F353">
        <v>2.39</v>
      </c>
      <c r="G353" t="s">
        <v>130</v>
      </c>
      <c r="H353">
        <v>35.746000000000002</v>
      </c>
      <c r="I353">
        <v>-117.57599999999999</v>
      </c>
      <c r="J353">
        <v>4.2</v>
      </c>
      <c r="K353" t="s">
        <v>131</v>
      </c>
      <c r="L353">
        <v>90</v>
      </c>
      <c r="M353">
        <v>0.16</v>
      </c>
      <c r="N353">
        <v>0.13</v>
      </c>
      <c r="O353">
        <v>0.36</v>
      </c>
      <c r="P353">
        <v>0</v>
      </c>
      <c r="Q353">
        <v>153</v>
      </c>
      <c r="R353">
        <v>90</v>
      </c>
      <c r="S353">
        <v>-170</v>
      </c>
      <c r="T353">
        <v>11</v>
      </c>
      <c r="U353">
        <v>12</v>
      </c>
      <c r="V353">
        <v>23</v>
      </c>
      <c r="W353">
        <v>9</v>
      </c>
      <c r="X353" t="s">
        <v>131</v>
      </c>
      <c r="Y353">
        <v>100</v>
      </c>
      <c r="Z353">
        <v>60</v>
      </c>
      <c r="AA353">
        <v>32</v>
      </c>
      <c r="AB353">
        <v>66</v>
      </c>
    </row>
    <row r="354" spans="1:28" x14ac:dyDescent="0.2">
      <c r="A354" s="4">
        <v>38453159</v>
      </c>
      <c r="B354" s="1">
        <v>43651</v>
      </c>
      <c r="C354" s="13">
        <v>0.70174907407407405</v>
      </c>
      <c r="D354" t="s">
        <v>129</v>
      </c>
      <c r="E354" t="s">
        <v>130</v>
      </c>
      <c r="F354">
        <v>2.34</v>
      </c>
      <c r="G354" t="s">
        <v>130</v>
      </c>
      <c r="H354">
        <v>35.680999999999997</v>
      </c>
      <c r="I354">
        <v>-117.503</v>
      </c>
      <c r="J354">
        <v>5</v>
      </c>
      <c r="K354" t="s">
        <v>131</v>
      </c>
      <c r="L354">
        <v>86</v>
      </c>
      <c r="M354">
        <v>0.12</v>
      </c>
      <c r="N354">
        <v>0.11</v>
      </c>
      <c r="O354">
        <v>0.42</v>
      </c>
      <c r="P354">
        <v>0</v>
      </c>
      <c r="Q354">
        <v>7</v>
      </c>
      <c r="R354">
        <v>87</v>
      </c>
      <c r="S354">
        <v>-154</v>
      </c>
      <c r="T354">
        <v>14</v>
      </c>
      <c r="U354">
        <v>14</v>
      </c>
      <c r="V354">
        <v>25</v>
      </c>
      <c r="W354">
        <v>8</v>
      </c>
      <c r="X354" t="s">
        <v>131</v>
      </c>
      <c r="Y354">
        <v>100</v>
      </c>
      <c r="Z354">
        <v>46</v>
      </c>
      <c r="AA354">
        <v>30</v>
      </c>
      <c r="AB354">
        <v>84</v>
      </c>
    </row>
    <row r="355" spans="1:28" x14ac:dyDescent="0.2">
      <c r="A355" s="4">
        <v>38453279</v>
      </c>
      <c r="B355" s="1">
        <v>43651</v>
      </c>
      <c r="C355" s="13">
        <v>0.71014479166666666</v>
      </c>
      <c r="D355" t="s">
        <v>129</v>
      </c>
      <c r="E355" t="s">
        <v>130</v>
      </c>
      <c r="F355">
        <v>3.84</v>
      </c>
      <c r="G355" t="s">
        <v>47</v>
      </c>
      <c r="H355">
        <v>35.616999999999997</v>
      </c>
      <c r="I355">
        <v>-117.58</v>
      </c>
      <c r="J355">
        <v>10.8</v>
      </c>
      <c r="K355" t="s">
        <v>131</v>
      </c>
      <c r="L355">
        <v>152</v>
      </c>
      <c r="M355">
        <v>0.15</v>
      </c>
      <c r="N355">
        <v>0.09</v>
      </c>
      <c r="O355">
        <v>0.21</v>
      </c>
      <c r="P355">
        <v>0</v>
      </c>
      <c r="Q355">
        <v>151</v>
      </c>
      <c r="R355">
        <v>74</v>
      </c>
      <c r="S355">
        <v>-169</v>
      </c>
      <c r="T355">
        <v>12</v>
      </c>
      <c r="U355">
        <v>10</v>
      </c>
      <c r="V355">
        <v>63</v>
      </c>
      <c r="W355">
        <v>17</v>
      </c>
      <c r="X355" t="s">
        <v>131</v>
      </c>
      <c r="Y355">
        <v>100</v>
      </c>
      <c r="Z355">
        <v>34</v>
      </c>
      <c r="AA355">
        <v>58</v>
      </c>
      <c r="AB355">
        <v>107</v>
      </c>
    </row>
    <row r="356" spans="1:28" ht="17" x14ac:dyDescent="0.25">
      <c r="A356" s="3">
        <v>38453287</v>
      </c>
      <c r="B356" s="1">
        <v>43651</v>
      </c>
      <c r="C356" s="13">
        <v>0.71083379629629639</v>
      </c>
      <c r="D356" t="s">
        <v>129</v>
      </c>
      <c r="E356" t="s">
        <v>130</v>
      </c>
      <c r="F356">
        <v>2.36</v>
      </c>
      <c r="G356" t="s">
        <v>130</v>
      </c>
      <c r="H356">
        <v>35.76</v>
      </c>
      <c r="I356">
        <v>-117.58</v>
      </c>
      <c r="J356">
        <v>8.5</v>
      </c>
      <c r="K356" t="s">
        <v>131</v>
      </c>
      <c r="L356">
        <v>52</v>
      </c>
      <c r="M356">
        <v>0.11</v>
      </c>
      <c r="N356">
        <v>0.17</v>
      </c>
      <c r="O356">
        <v>0.43</v>
      </c>
      <c r="P356">
        <v>0</v>
      </c>
      <c r="Q356">
        <v>123</v>
      </c>
      <c r="R356">
        <v>75</v>
      </c>
      <c r="S356">
        <v>154</v>
      </c>
      <c r="T356">
        <v>41</v>
      </c>
      <c r="U356">
        <v>42</v>
      </c>
      <c r="V356">
        <v>11</v>
      </c>
      <c r="W356">
        <v>6</v>
      </c>
      <c r="X356" t="s">
        <v>134</v>
      </c>
      <c r="Y356">
        <v>36</v>
      </c>
      <c r="Z356">
        <v>47</v>
      </c>
      <c r="AA356">
        <v>0</v>
      </c>
      <c r="AB356">
        <v>0</v>
      </c>
    </row>
    <row r="357" spans="1:28" x14ac:dyDescent="0.2">
      <c r="A357" s="4">
        <v>38453415</v>
      </c>
      <c r="B357" s="1">
        <v>43651</v>
      </c>
      <c r="C357" s="13">
        <v>0.72172557870370369</v>
      </c>
      <c r="D357" t="s">
        <v>129</v>
      </c>
      <c r="E357" t="s">
        <v>130</v>
      </c>
      <c r="F357">
        <v>2</v>
      </c>
      <c r="G357" t="s">
        <v>130</v>
      </c>
      <c r="H357">
        <v>35.747999999999998</v>
      </c>
      <c r="I357">
        <v>-117.578</v>
      </c>
      <c r="J357">
        <v>4.5</v>
      </c>
      <c r="K357" t="s">
        <v>131</v>
      </c>
      <c r="L357">
        <v>77</v>
      </c>
      <c r="M357">
        <v>0.14000000000000001</v>
      </c>
      <c r="N357">
        <v>0.13</v>
      </c>
      <c r="O357">
        <v>0.36</v>
      </c>
      <c r="P357">
        <v>0</v>
      </c>
      <c r="Q357">
        <v>133</v>
      </c>
      <c r="R357">
        <v>86</v>
      </c>
      <c r="S357">
        <v>171</v>
      </c>
      <c r="T357">
        <v>18</v>
      </c>
      <c r="U357">
        <v>13</v>
      </c>
      <c r="V357">
        <v>24</v>
      </c>
      <c r="W357">
        <v>15</v>
      </c>
      <c r="X357" t="s">
        <v>131</v>
      </c>
      <c r="Y357">
        <v>99</v>
      </c>
      <c r="Z357">
        <v>55</v>
      </c>
      <c r="AA357">
        <v>28</v>
      </c>
      <c r="AB357">
        <v>65</v>
      </c>
    </row>
    <row r="358" spans="1:28" x14ac:dyDescent="0.2">
      <c r="A358" s="4">
        <v>38453455</v>
      </c>
      <c r="B358" s="1">
        <v>43651</v>
      </c>
      <c r="C358" s="13">
        <v>0.72481550925925919</v>
      </c>
      <c r="D358" t="s">
        <v>129</v>
      </c>
      <c r="E358" t="s">
        <v>130</v>
      </c>
      <c r="F358">
        <v>2.0299999999999998</v>
      </c>
      <c r="G358" t="s">
        <v>130</v>
      </c>
      <c r="H358">
        <v>35.698999999999998</v>
      </c>
      <c r="I358">
        <v>-117.488</v>
      </c>
      <c r="J358">
        <v>2.7</v>
      </c>
      <c r="K358" t="s">
        <v>131</v>
      </c>
      <c r="L358">
        <v>78</v>
      </c>
      <c r="M358">
        <v>0.18</v>
      </c>
      <c r="N358">
        <v>0.16</v>
      </c>
      <c r="O358">
        <v>0.4</v>
      </c>
      <c r="P358">
        <v>0</v>
      </c>
      <c r="Q358">
        <v>78</v>
      </c>
      <c r="R358">
        <v>80</v>
      </c>
      <c r="S358">
        <v>170</v>
      </c>
      <c r="T358">
        <v>36</v>
      </c>
      <c r="U358">
        <v>26</v>
      </c>
      <c r="V358">
        <v>17</v>
      </c>
      <c r="W358">
        <v>13</v>
      </c>
      <c r="X358" t="s">
        <v>132</v>
      </c>
      <c r="Y358">
        <v>57</v>
      </c>
      <c r="Z358">
        <v>64</v>
      </c>
      <c r="AA358">
        <v>25</v>
      </c>
      <c r="AB358">
        <v>62</v>
      </c>
    </row>
    <row r="359" spans="1:28" x14ac:dyDescent="0.2">
      <c r="A359" s="4">
        <v>38453463</v>
      </c>
      <c r="B359" s="1">
        <v>43651</v>
      </c>
      <c r="C359" s="13">
        <v>0.72552291666666668</v>
      </c>
      <c r="D359" t="s">
        <v>129</v>
      </c>
      <c r="E359" t="s">
        <v>130</v>
      </c>
      <c r="F359">
        <v>2.0299999999999998</v>
      </c>
      <c r="G359" t="s">
        <v>130</v>
      </c>
      <c r="H359">
        <v>35.750999999999998</v>
      </c>
      <c r="I359">
        <v>-117.57</v>
      </c>
      <c r="J359">
        <v>4.2</v>
      </c>
      <c r="K359" t="s">
        <v>131</v>
      </c>
      <c r="L359">
        <v>74</v>
      </c>
      <c r="M359">
        <v>0.14000000000000001</v>
      </c>
      <c r="N359">
        <v>0.12</v>
      </c>
      <c r="O359">
        <v>0.37</v>
      </c>
      <c r="P359">
        <v>0</v>
      </c>
      <c r="Q359">
        <v>357</v>
      </c>
      <c r="R359">
        <v>20</v>
      </c>
      <c r="S359">
        <v>-108</v>
      </c>
      <c r="T359">
        <v>26</v>
      </c>
      <c r="U359">
        <v>23</v>
      </c>
      <c r="V359">
        <v>16</v>
      </c>
      <c r="W359">
        <v>16</v>
      </c>
      <c r="X359" t="s">
        <v>131</v>
      </c>
      <c r="Y359">
        <v>92</v>
      </c>
      <c r="Z359">
        <v>54</v>
      </c>
      <c r="AA359">
        <v>20</v>
      </c>
      <c r="AB359">
        <v>57</v>
      </c>
    </row>
    <row r="360" spans="1:28" x14ac:dyDescent="0.2">
      <c r="A360" s="4">
        <v>38453479</v>
      </c>
      <c r="B360" s="1">
        <v>43651</v>
      </c>
      <c r="C360" s="13">
        <v>0.72742708333333328</v>
      </c>
      <c r="D360" t="s">
        <v>129</v>
      </c>
      <c r="E360" t="s">
        <v>130</v>
      </c>
      <c r="F360">
        <v>2.12</v>
      </c>
      <c r="G360" t="s">
        <v>130</v>
      </c>
      <c r="H360">
        <v>35.75</v>
      </c>
      <c r="I360">
        <v>-117.57899999999999</v>
      </c>
      <c r="J360">
        <v>4.4000000000000004</v>
      </c>
      <c r="K360" t="s">
        <v>131</v>
      </c>
      <c r="L360">
        <v>73</v>
      </c>
      <c r="M360">
        <v>0.13</v>
      </c>
      <c r="N360">
        <v>0.12</v>
      </c>
      <c r="O360">
        <v>0.35</v>
      </c>
      <c r="P360">
        <v>0</v>
      </c>
      <c r="Q360">
        <v>134</v>
      </c>
      <c r="R360">
        <v>84</v>
      </c>
      <c r="S360">
        <v>-180</v>
      </c>
      <c r="T360">
        <v>24</v>
      </c>
      <c r="U360">
        <v>29</v>
      </c>
      <c r="V360">
        <v>19</v>
      </c>
      <c r="W360">
        <v>11</v>
      </c>
      <c r="X360" t="s">
        <v>133</v>
      </c>
      <c r="Y360">
        <v>86</v>
      </c>
      <c r="Z360">
        <v>55</v>
      </c>
      <c r="AA360">
        <v>24</v>
      </c>
      <c r="AB360">
        <v>51</v>
      </c>
    </row>
    <row r="361" spans="1:28" x14ac:dyDescent="0.2">
      <c r="A361" s="4">
        <v>38453519</v>
      </c>
      <c r="B361" s="1">
        <v>43651</v>
      </c>
      <c r="C361" s="13">
        <v>0.73032129629629627</v>
      </c>
      <c r="D361" t="s">
        <v>129</v>
      </c>
      <c r="E361" t="s">
        <v>130</v>
      </c>
      <c r="F361">
        <v>2.46</v>
      </c>
      <c r="G361" t="s">
        <v>130</v>
      </c>
      <c r="H361">
        <v>35.722000000000001</v>
      </c>
      <c r="I361">
        <v>-117.547</v>
      </c>
      <c r="J361">
        <v>2.9</v>
      </c>
      <c r="K361" t="s">
        <v>131</v>
      </c>
      <c r="L361">
        <v>91</v>
      </c>
      <c r="M361">
        <v>0.15</v>
      </c>
      <c r="N361">
        <v>0.13</v>
      </c>
      <c r="O361">
        <v>0.33</v>
      </c>
      <c r="P361">
        <v>0</v>
      </c>
      <c r="Q361">
        <v>347</v>
      </c>
      <c r="R361">
        <v>76</v>
      </c>
      <c r="S361">
        <v>175</v>
      </c>
      <c r="T361">
        <v>14</v>
      </c>
      <c r="U361">
        <v>11</v>
      </c>
      <c r="V361">
        <v>32</v>
      </c>
      <c r="W361">
        <v>8</v>
      </c>
      <c r="X361" t="s">
        <v>131</v>
      </c>
      <c r="Y361">
        <v>100</v>
      </c>
      <c r="Z361">
        <v>69</v>
      </c>
      <c r="AA361">
        <v>34</v>
      </c>
      <c r="AB361">
        <v>53</v>
      </c>
    </row>
    <row r="362" spans="1:28" x14ac:dyDescent="0.2">
      <c r="A362" s="4">
        <v>38453575</v>
      </c>
      <c r="B362" s="1">
        <v>43651</v>
      </c>
      <c r="C362" s="13">
        <v>0.73617465277777772</v>
      </c>
      <c r="D362" t="s">
        <v>129</v>
      </c>
      <c r="E362" t="s">
        <v>130</v>
      </c>
      <c r="F362">
        <v>2.46</v>
      </c>
      <c r="G362" t="s">
        <v>130</v>
      </c>
      <c r="H362">
        <v>35.729999999999997</v>
      </c>
      <c r="I362">
        <v>-117.53700000000001</v>
      </c>
      <c r="J362">
        <v>9.6</v>
      </c>
      <c r="K362" t="s">
        <v>131</v>
      </c>
      <c r="L362">
        <v>84</v>
      </c>
      <c r="M362">
        <v>0.14000000000000001</v>
      </c>
      <c r="N362">
        <v>0.14000000000000001</v>
      </c>
      <c r="O362">
        <v>0.36</v>
      </c>
      <c r="P362">
        <v>0</v>
      </c>
      <c r="Q362">
        <v>162</v>
      </c>
      <c r="R362">
        <v>45</v>
      </c>
      <c r="S362">
        <v>-159</v>
      </c>
      <c r="T362">
        <v>23</v>
      </c>
      <c r="U362">
        <v>22</v>
      </c>
      <c r="V362">
        <v>22</v>
      </c>
      <c r="W362">
        <v>22</v>
      </c>
      <c r="X362" t="s">
        <v>131</v>
      </c>
      <c r="Y362">
        <v>93</v>
      </c>
      <c r="Z362">
        <v>34</v>
      </c>
      <c r="AA362">
        <v>29</v>
      </c>
      <c r="AB362">
        <v>101</v>
      </c>
    </row>
    <row r="363" spans="1:28" x14ac:dyDescent="0.2">
      <c r="A363" s="4">
        <v>38453687</v>
      </c>
      <c r="B363" s="1">
        <v>43651</v>
      </c>
      <c r="C363" s="13">
        <v>0.74646550925925925</v>
      </c>
      <c r="D363" t="s">
        <v>129</v>
      </c>
      <c r="E363" t="s">
        <v>130</v>
      </c>
      <c r="F363">
        <v>2.02</v>
      </c>
      <c r="G363" t="s">
        <v>130</v>
      </c>
      <c r="H363">
        <v>35.698</v>
      </c>
      <c r="I363">
        <v>-117.502</v>
      </c>
      <c r="J363">
        <v>6.4</v>
      </c>
      <c r="K363" t="s">
        <v>131</v>
      </c>
      <c r="L363">
        <v>73</v>
      </c>
      <c r="M363">
        <v>0.14000000000000001</v>
      </c>
      <c r="N363">
        <v>0.13</v>
      </c>
      <c r="O363">
        <v>0.52</v>
      </c>
      <c r="P363">
        <v>0</v>
      </c>
      <c r="Q363">
        <v>305</v>
      </c>
      <c r="R363">
        <v>72</v>
      </c>
      <c r="S363">
        <v>-170</v>
      </c>
      <c r="T363">
        <v>23</v>
      </c>
      <c r="U363">
        <v>29</v>
      </c>
      <c r="V363">
        <v>16</v>
      </c>
      <c r="W363">
        <v>14</v>
      </c>
      <c r="X363" t="s">
        <v>133</v>
      </c>
      <c r="Y363">
        <v>81</v>
      </c>
      <c r="Z363">
        <v>22</v>
      </c>
      <c r="AA363">
        <v>16</v>
      </c>
      <c r="AB363">
        <v>151</v>
      </c>
    </row>
    <row r="364" spans="1:28" x14ac:dyDescent="0.2">
      <c r="A364" s="4">
        <v>38453711</v>
      </c>
      <c r="B364" s="1">
        <v>43651</v>
      </c>
      <c r="C364" s="13">
        <v>0.74806134259259249</v>
      </c>
      <c r="D364" t="s">
        <v>129</v>
      </c>
      <c r="E364" t="s">
        <v>130</v>
      </c>
      <c r="F364">
        <v>2.52</v>
      </c>
      <c r="G364" t="s">
        <v>130</v>
      </c>
      <c r="H364">
        <v>35.718000000000004</v>
      </c>
      <c r="I364">
        <v>-117.473</v>
      </c>
      <c r="J364">
        <v>1.8</v>
      </c>
      <c r="K364" t="s">
        <v>131</v>
      </c>
      <c r="L364">
        <v>84</v>
      </c>
      <c r="M364">
        <v>0.14000000000000001</v>
      </c>
      <c r="N364">
        <v>0.13</v>
      </c>
      <c r="O364">
        <v>0.28000000000000003</v>
      </c>
      <c r="P364">
        <v>0</v>
      </c>
      <c r="Q364">
        <v>288</v>
      </c>
      <c r="R364">
        <v>62</v>
      </c>
      <c r="S364">
        <v>174</v>
      </c>
      <c r="T364">
        <v>12</v>
      </c>
      <c r="U364">
        <v>14</v>
      </c>
      <c r="V364">
        <v>32</v>
      </c>
      <c r="W364">
        <v>0</v>
      </c>
      <c r="X364" t="s">
        <v>131</v>
      </c>
      <c r="Y364">
        <v>100</v>
      </c>
      <c r="Z364">
        <v>69</v>
      </c>
      <c r="AA364">
        <v>34</v>
      </c>
      <c r="AB364">
        <v>59</v>
      </c>
    </row>
    <row r="365" spans="1:28" x14ac:dyDescent="0.2">
      <c r="A365" s="4">
        <v>38453719</v>
      </c>
      <c r="B365" s="1">
        <v>43651</v>
      </c>
      <c r="C365" s="13">
        <v>0.74995636574074076</v>
      </c>
      <c r="D365" t="s">
        <v>129</v>
      </c>
      <c r="E365" t="s">
        <v>130</v>
      </c>
      <c r="F365">
        <v>3.41</v>
      </c>
      <c r="G365" t="s">
        <v>130</v>
      </c>
      <c r="H365">
        <v>35.792999999999999</v>
      </c>
      <c r="I365">
        <v>-117.61499999999999</v>
      </c>
      <c r="J365">
        <v>4</v>
      </c>
      <c r="K365" t="s">
        <v>131</v>
      </c>
      <c r="L365">
        <v>125</v>
      </c>
      <c r="M365">
        <v>0.14000000000000001</v>
      </c>
      <c r="N365">
        <v>0.1</v>
      </c>
      <c r="O365">
        <v>0.22</v>
      </c>
      <c r="P365">
        <v>0</v>
      </c>
      <c r="Q365">
        <v>149</v>
      </c>
      <c r="R365">
        <v>89</v>
      </c>
      <c r="S365">
        <v>168</v>
      </c>
      <c r="T365">
        <v>16</v>
      </c>
      <c r="U365">
        <v>10</v>
      </c>
      <c r="V365">
        <v>47</v>
      </c>
      <c r="W365">
        <v>8</v>
      </c>
      <c r="X365" t="s">
        <v>131</v>
      </c>
      <c r="Y365">
        <v>100</v>
      </c>
      <c r="Z365">
        <v>64</v>
      </c>
      <c r="AA365">
        <v>50</v>
      </c>
      <c r="AB365">
        <v>56</v>
      </c>
    </row>
    <row r="366" spans="1:28" x14ac:dyDescent="0.2">
      <c r="A366" s="4">
        <v>38453727</v>
      </c>
      <c r="B366" s="1">
        <v>43651</v>
      </c>
      <c r="C366" s="13">
        <v>0.75156273148148145</v>
      </c>
      <c r="D366" t="s">
        <v>129</v>
      </c>
      <c r="E366" t="s">
        <v>130</v>
      </c>
      <c r="F366">
        <v>2.21</v>
      </c>
      <c r="G366" t="s">
        <v>130</v>
      </c>
      <c r="H366">
        <v>35.683</v>
      </c>
      <c r="I366">
        <v>-117.501</v>
      </c>
      <c r="J366">
        <v>2.6</v>
      </c>
      <c r="K366" t="s">
        <v>131</v>
      </c>
      <c r="L366">
        <v>80</v>
      </c>
      <c r="M366">
        <v>0.14000000000000001</v>
      </c>
      <c r="N366">
        <v>0.13</v>
      </c>
      <c r="O366">
        <v>0.32</v>
      </c>
      <c r="P366">
        <v>0</v>
      </c>
      <c r="Q366">
        <v>137</v>
      </c>
      <c r="R366">
        <v>86</v>
      </c>
      <c r="S366">
        <v>-171</v>
      </c>
      <c r="T366">
        <v>22</v>
      </c>
      <c r="U366">
        <v>20</v>
      </c>
      <c r="V366">
        <v>26</v>
      </c>
      <c r="W366">
        <v>7</v>
      </c>
      <c r="X366" t="s">
        <v>131</v>
      </c>
      <c r="Y366">
        <v>88</v>
      </c>
      <c r="Z366">
        <v>64</v>
      </c>
      <c r="AA366">
        <v>27</v>
      </c>
      <c r="AB366">
        <v>68</v>
      </c>
    </row>
    <row r="367" spans="1:28" x14ac:dyDescent="0.2">
      <c r="A367" s="4">
        <v>38453807</v>
      </c>
      <c r="B367" s="1">
        <v>43651</v>
      </c>
      <c r="C367" s="13">
        <v>0.75657106481481484</v>
      </c>
      <c r="D367" t="s">
        <v>129</v>
      </c>
      <c r="E367" t="s">
        <v>130</v>
      </c>
      <c r="F367">
        <v>2.29</v>
      </c>
      <c r="G367" t="s">
        <v>130</v>
      </c>
      <c r="H367">
        <v>35.603999999999999</v>
      </c>
      <c r="I367">
        <v>-117.586</v>
      </c>
      <c r="J367">
        <v>4.7</v>
      </c>
      <c r="K367" t="s">
        <v>131</v>
      </c>
      <c r="L367">
        <v>76</v>
      </c>
      <c r="M367">
        <v>0.13</v>
      </c>
      <c r="N367">
        <v>0.12</v>
      </c>
      <c r="O367">
        <v>0.41</v>
      </c>
      <c r="P367">
        <v>0</v>
      </c>
      <c r="Q367">
        <v>301</v>
      </c>
      <c r="R367">
        <v>79</v>
      </c>
      <c r="S367">
        <v>-177</v>
      </c>
      <c r="T367">
        <v>20</v>
      </c>
      <c r="U367">
        <v>20</v>
      </c>
      <c r="V367">
        <v>25</v>
      </c>
      <c r="W367">
        <v>5</v>
      </c>
      <c r="X367" t="s">
        <v>131</v>
      </c>
      <c r="Y367">
        <v>97</v>
      </c>
      <c r="Z367">
        <v>51</v>
      </c>
      <c r="AA367">
        <v>29</v>
      </c>
      <c r="AB367">
        <v>75</v>
      </c>
    </row>
    <row r="368" spans="1:28" x14ac:dyDescent="0.2">
      <c r="A368" s="4">
        <v>38453815</v>
      </c>
      <c r="B368" s="1">
        <v>43651</v>
      </c>
      <c r="C368" s="13">
        <v>0.75685879629629627</v>
      </c>
      <c r="D368" t="s">
        <v>129</v>
      </c>
      <c r="E368" t="s">
        <v>130</v>
      </c>
      <c r="F368">
        <v>2.7</v>
      </c>
      <c r="G368" t="s">
        <v>130</v>
      </c>
      <c r="H368">
        <v>35.67</v>
      </c>
      <c r="I368">
        <v>-117.524</v>
      </c>
      <c r="J368">
        <v>2.8</v>
      </c>
      <c r="K368" t="s">
        <v>131</v>
      </c>
      <c r="L368">
        <v>84</v>
      </c>
      <c r="M368">
        <v>0.14000000000000001</v>
      </c>
      <c r="N368">
        <v>0.13</v>
      </c>
      <c r="O368">
        <v>0.34</v>
      </c>
      <c r="P368">
        <v>0</v>
      </c>
      <c r="Q368">
        <v>74</v>
      </c>
      <c r="R368">
        <v>39</v>
      </c>
      <c r="S368">
        <v>-31</v>
      </c>
      <c r="T368">
        <v>20</v>
      </c>
      <c r="U368">
        <v>33</v>
      </c>
      <c r="V368">
        <v>32</v>
      </c>
      <c r="W368">
        <v>13</v>
      </c>
      <c r="X368" t="s">
        <v>133</v>
      </c>
      <c r="Y368">
        <v>76</v>
      </c>
      <c r="Z368">
        <v>62</v>
      </c>
      <c r="AA368">
        <v>22</v>
      </c>
      <c r="AB368">
        <v>71</v>
      </c>
    </row>
    <row r="369" spans="1:28" x14ac:dyDescent="0.2">
      <c r="A369" s="4">
        <v>38454007</v>
      </c>
      <c r="B369" s="1">
        <v>43651</v>
      </c>
      <c r="C369" s="13">
        <v>0.77813645833333334</v>
      </c>
      <c r="D369" t="s">
        <v>129</v>
      </c>
      <c r="E369" t="s">
        <v>130</v>
      </c>
      <c r="F369">
        <v>2.62</v>
      </c>
      <c r="G369" t="s">
        <v>130</v>
      </c>
      <c r="H369">
        <v>35.728000000000002</v>
      </c>
      <c r="I369">
        <v>-117.56100000000001</v>
      </c>
      <c r="J369">
        <v>3.9</v>
      </c>
      <c r="K369" t="s">
        <v>131</v>
      </c>
      <c r="L369">
        <v>78</v>
      </c>
      <c r="M369">
        <v>0.14000000000000001</v>
      </c>
      <c r="N369">
        <v>0.13</v>
      </c>
      <c r="O369">
        <v>0.46</v>
      </c>
      <c r="P369">
        <v>0</v>
      </c>
      <c r="Q369">
        <v>149</v>
      </c>
      <c r="R369">
        <v>83</v>
      </c>
      <c r="S369">
        <v>-154</v>
      </c>
      <c r="T369">
        <v>16</v>
      </c>
      <c r="U369">
        <v>19</v>
      </c>
      <c r="V369">
        <v>27</v>
      </c>
      <c r="W369">
        <v>9</v>
      </c>
      <c r="X369" t="s">
        <v>131</v>
      </c>
      <c r="Y369">
        <v>92</v>
      </c>
      <c r="Z369">
        <v>57</v>
      </c>
      <c r="AA369">
        <v>27</v>
      </c>
      <c r="AB369">
        <v>59</v>
      </c>
    </row>
    <row r="370" spans="1:28" x14ac:dyDescent="0.2">
      <c r="A370" s="4">
        <v>38454015</v>
      </c>
      <c r="B370" s="1">
        <v>43651</v>
      </c>
      <c r="C370" s="13">
        <v>0.77875046296296302</v>
      </c>
      <c r="D370" t="s">
        <v>129</v>
      </c>
      <c r="E370" t="s">
        <v>130</v>
      </c>
      <c r="F370">
        <v>2.29</v>
      </c>
      <c r="G370" t="s">
        <v>130</v>
      </c>
      <c r="H370">
        <v>35.777999999999999</v>
      </c>
      <c r="I370">
        <v>-117.56100000000001</v>
      </c>
      <c r="J370">
        <v>6.4</v>
      </c>
      <c r="K370" t="s">
        <v>131</v>
      </c>
      <c r="L370">
        <v>73</v>
      </c>
      <c r="M370">
        <v>0.14000000000000001</v>
      </c>
      <c r="N370">
        <v>0.13</v>
      </c>
      <c r="O370">
        <v>0.39</v>
      </c>
      <c r="P370">
        <v>0</v>
      </c>
      <c r="Q370">
        <v>298</v>
      </c>
      <c r="R370">
        <v>48</v>
      </c>
      <c r="S370">
        <v>-139</v>
      </c>
      <c r="T370">
        <v>27</v>
      </c>
      <c r="U370">
        <v>30</v>
      </c>
      <c r="V370">
        <v>21</v>
      </c>
      <c r="W370">
        <v>4</v>
      </c>
      <c r="X370" t="s">
        <v>133</v>
      </c>
      <c r="Y370">
        <v>75</v>
      </c>
      <c r="Z370">
        <v>23</v>
      </c>
      <c r="AA370">
        <v>20</v>
      </c>
      <c r="AB370">
        <v>141</v>
      </c>
    </row>
    <row r="371" spans="1:28" x14ac:dyDescent="0.2">
      <c r="A371" s="4">
        <v>38454031</v>
      </c>
      <c r="B371" s="1">
        <v>43651</v>
      </c>
      <c r="C371" s="13">
        <v>0.78125787037037042</v>
      </c>
      <c r="D371" t="s">
        <v>129</v>
      </c>
      <c r="E371" t="s">
        <v>130</v>
      </c>
      <c r="F371">
        <v>2.4900000000000002</v>
      </c>
      <c r="G371" t="s">
        <v>130</v>
      </c>
      <c r="H371">
        <v>35.716000000000001</v>
      </c>
      <c r="I371">
        <v>-117.532</v>
      </c>
      <c r="J371">
        <v>5</v>
      </c>
      <c r="K371" t="s">
        <v>131</v>
      </c>
      <c r="L371">
        <v>82</v>
      </c>
      <c r="M371">
        <v>0.14000000000000001</v>
      </c>
      <c r="N371">
        <v>0.13</v>
      </c>
      <c r="O371">
        <v>0.46</v>
      </c>
      <c r="P371">
        <v>0</v>
      </c>
      <c r="Q371">
        <v>298</v>
      </c>
      <c r="R371">
        <v>78</v>
      </c>
      <c r="S371">
        <v>179</v>
      </c>
      <c r="T371">
        <v>18</v>
      </c>
      <c r="U371">
        <v>24</v>
      </c>
      <c r="V371">
        <v>25</v>
      </c>
      <c r="W371">
        <v>18</v>
      </c>
      <c r="X371" t="s">
        <v>131</v>
      </c>
      <c r="Y371">
        <v>91</v>
      </c>
      <c r="Z371">
        <v>45</v>
      </c>
      <c r="AA371">
        <v>33</v>
      </c>
      <c r="AB371">
        <v>85</v>
      </c>
    </row>
    <row r="372" spans="1:28" x14ac:dyDescent="0.2">
      <c r="A372" s="4">
        <v>38454159</v>
      </c>
      <c r="B372" s="1">
        <v>43651</v>
      </c>
      <c r="C372" s="13">
        <v>0.79065914351851851</v>
      </c>
      <c r="D372" t="s">
        <v>129</v>
      </c>
      <c r="E372" t="s">
        <v>130</v>
      </c>
      <c r="F372">
        <v>2.21</v>
      </c>
      <c r="G372" t="s">
        <v>130</v>
      </c>
      <c r="H372">
        <v>35.576000000000001</v>
      </c>
      <c r="I372">
        <v>-117.636</v>
      </c>
      <c r="J372">
        <v>4.9000000000000004</v>
      </c>
      <c r="K372" t="s">
        <v>131</v>
      </c>
      <c r="L372">
        <v>93</v>
      </c>
      <c r="M372">
        <v>0.16</v>
      </c>
      <c r="N372">
        <v>0.12</v>
      </c>
      <c r="O372">
        <v>0.39</v>
      </c>
      <c r="P372">
        <v>0</v>
      </c>
      <c r="Q372">
        <v>127</v>
      </c>
      <c r="R372">
        <v>90</v>
      </c>
      <c r="S372">
        <v>166</v>
      </c>
      <c r="T372">
        <v>20</v>
      </c>
      <c r="U372">
        <v>18</v>
      </c>
      <c r="V372">
        <v>24</v>
      </c>
      <c r="W372">
        <v>0</v>
      </c>
      <c r="X372" t="s">
        <v>131</v>
      </c>
      <c r="Y372">
        <v>95</v>
      </c>
      <c r="Z372">
        <v>50</v>
      </c>
      <c r="AA372">
        <v>33</v>
      </c>
      <c r="AB372">
        <v>71</v>
      </c>
    </row>
    <row r="373" spans="1:28" x14ac:dyDescent="0.2">
      <c r="A373" s="4">
        <v>38454191</v>
      </c>
      <c r="B373" s="1">
        <v>43651</v>
      </c>
      <c r="C373" s="13">
        <v>0.79541562499999996</v>
      </c>
      <c r="D373" t="s">
        <v>129</v>
      </c>
      <c r="E373" t="s">
        <v>130</v>
      </c>
      <c r="F373">
        <v>2.14</v>
      </c>
      <c r="G373" t="s">
        <v>130</v>
      </c>
      <c r="H373">
        <v>35.679000000000002</v>
      </c>
      <c r="I373">
        <v>-117.496</v>
      </c>
      <c r="J373">
        <v>4.5999999999999996</v>
      </c>
      <c r="K373" t="s">
        <v>131</v>
      </c>
      <c r="L373">
        <v>79</v>
      </c>
      <c r="M373">
        <v>0.16</v>
      </c>
      <c r="N373">
        <v>0.16</v>
      </c>
      <c r="O373">
        <v>0.52</v>
      </c>
      <c r="P373">
        <v>0</v>
      </c>
      <c r="Q373">
        <v>314</v>
      </c>
      <c r="R373">
        <v>71</v>
      </c>
      <c r="S373">
        <v>165</v>
      </c>
      <c r="T373">
        <v>19</v>
      </c>
      <c r="U373">
        <v>16</v>
      </c>
      <c r="V373">
        <v>23</v>
      </c>
      <c r="W373">
        <v>31</v>
      </c>
      <c r="X373" t="s">
        <v>131</v>
      </c>
      <c r="Y373">
        <v>97</v>
      </c>
      <c r="Z373">
        <v>50</v>
      </c>
      <c r="AA373">
        <v>26</v>
      </c>
      <c r="AB373">
        <v>74</v>
      </c>
    </row>
    <row r="374" spans="1:28" x14ac:dyDescent="0.2">
      <c r="A374" s="4">
        <v>38454271</v>
      </c>
      <c r="B374" s="1">
        <v>43651</v>
      </c>
      <c r="C374" s="13">
        <v>0.80381145833333323</v>
      </c>
      <c r="D374" t="s">
        <v>129</v>
      </c>
      <c r="E374" t="s">
        <v>130</v>
      </c>
      <c r="F374">
        <v>2.06</v>
      </c>
      <c r="G374" t="s">
        <v>130</v>
      </c>
      <c r="H374">
        <v>35.750999999999998</v>
      </c>
      <c r="I374">
        <v>-117.584</v>
      </c>
      <c r="J374">
        <v>6.3</v>
      </c>
      <c r="K374" t="s">
        <v>131</v>
      </c>
      <c r="L374">
        <v>83</v>
      </c>
      <c r="M374">
        <v>0.15</v>
      </c>
      <c r="N374">
        <v>0.14000000000000001</v>
      </c>
      <c r="O374">
        <v>0.43</v>
      </c>
      <c r="P374">
        <v>0</v>
      </c>
      <c r="Q374">
        <v>344</v>
      </c>
      <c r="R374">
        <v>78</v>
      </c>
      <c r="S374">
        <v>179</v>
      </c>
      <c r="T374">
        <v>18</v>
      </c>
      <c r="U374">
        <v>19</v>
      </c>
      <c r="V374">
        <v>27</v>
      </c>
      <c r="W374">
        <v>17</v>
      </c>
      <c r="X374" t="s">
        <v>131</v>
      </c>
      <c r="Y374">
        <v>99</v>
      </c>
      <c r="Z374">
        <v>28</v>
      </c>
      <c r="AA374">
        <v>26</v>
      </c>
      <c r="AB374">
        <v>127</v>
      </c>
    </row>
    <row r="375" spans="1:28" x14ac:dyDescent="0.2">
      <c r="A375" s="4">
        <v>38454567</v>
      </c>
      <c r="B375" s="1">
        <v>43651</v>
      </c>
      <c r="C375" s="13">
        <v>0.83306689814814805</v>
      </c>
      <c r="D375" t="s">
        <v>129</v>
      </c>
      <c r="E375" t="s">
        <v>130</v>
      </c>
      <c r="F375">
        <v>2.76</v>
      </c>
      <c r="G375" t="s">
        <v>130</v>
      </c>
      <c r="H375">
        <v>35.741</v>
      </c>
      <c r="I375">
        <v>-117.56399999999999</v>
      </c>
      <c r="J375">
        <v>3.1</v>
      </c>
      <c r="K375" t="s">
        <v>131</v>
      </c>
      <c r="L375">
        <v>129</v>
      </c>
      <c r="M375">
        <v>0.14000000000000001</v>
      </c>
      <c r="N375">
        <v>0.09</v>
      </c>
      <c r="O375">
        <v>0.22</v>
      </c>
      <c r="P375">
        <v>0</v>
      </c>
      <c r="Q375">
        <v>152</v>
      </c>
      <c r="R375">
        <v>87</v>
      </c>
      <c r="S375">
        <v>-174</v>
      </c>
      <c r="T375">
        <v>10</v>
      </c>
      <c r="U375">
        <v>10</v>
      </c>
      <c r="V375">
        <v>37</v>
      </c>
      <c r="W375">
        <v>15</v>
      </c>
      <c r="X375" t="s">
        <v>131</v>
      </c>
      <c r="Y375">
        <v>100</v>
      </c>
      <c r="Z375">
        <v>70</v>
      </c>
      <c r="AA375">
        <v>46</v>
      </c>
      <c r="AB375">
        <v>49</v>
      </c>
    </row>
    <row r="376" spans="1:28" x14ac:dyDescent="0.2">
      <c r="A376" s="4">
        <v>38454655</v>
      </c>
      <c r="B376" s="1">
        <v>43651</v>
      </c>
      <c r="C376" s="13">
        <v>0.84239305555555555</v>
      </c>
      <c r="D376" t="s">
        <v>129</v>
      </c>
      <c r="E376" t="s">
        <v>130</v>
      </c>
      <c r="F376">
        <v>2.44</v>
      </c>
      <c r="G376" t="s">
        <v>130</v>
      </c>
      <c r="H376">
        <v>35.744</v>
      </c>
      <c r="I376">
        <v>-117.545</v>
      </c>
      <c r="J376">
        <v>6.6</v>
      </c>
      <c r="K376" t="s">
        <v>131</v>
      </c>
      <c r="L376">
        <v>90</v>
      </c>
      <c r="M376">
        <v>0.15</v>
      </c>
      <c r="N376">
        <v>0.12</v>
      </c>
      <c r="O376">
        <v>0.41</v>
      </c>
      <c r="P376">
        <v>0</v>
      </c>
      <c r="Q376">
        <v>298</v>
      </c>
      <c r="R376">
        <v>76</v>
      </c>
      <c r="S376">
        <v>166</v>
      </c>
      <c r="T376">
        <v>26</v>
      </c>
      <c r="U376">
        <v>21</v>
      </c>
      <c r="V376">
        <v>26</v>
      </c>
      <c r="W376">
        <v>19</v>
      </c>
      <c r="X376" t="s">
        <v>131</v>
      </c>
      <c r="Y376">
        <v>87</v>
      </c>
      <c r="Z376">
        <v>25</v>
      </c>
      <c r="AA376">
        <v>26</v>
      </c>
      <c r="AB376">
        <v>129</v>
      </c>
    </row>
    <row r="377" spans="1:28" ht="17" x14ac:dyDescent="0.25">
      <c r="A377" s="3">
        <v>37439053</v>
      </c>
      <c r="B377" s="1">
        <v>43651</v>
      </c>
      <c r="C377" s="13">
        <v>0.84255428240740737</v>
      </c>
      <c r="D377" t="s">
        <v>129</v>
      </c>
      <c r="E377" t="s">
        <v>130</v>
      </c>
      <c r="F377">
        <v>2.1800000000000002</v>
      </c>
      <c r="G377" t="s">
        <v>130</v>
      </c>
      <c r="H377">
        <v>35.723999999999997</v>
      </c>
      <c r="I377">
        <v>-117.55</v>
      </c>
      <c r="J377">
        <v>1.7</v>
      </c>
      <c r="K377" t="s">
        <v>131</v>
      </c>
      <c r="L377">
        <v>70</v>
      </c>
      <c r="M377">
        <v>0.19</v>
      </c>
      <c r="N377">
        <v>0.18</v>
      </c>
      <c r="O377">
        <v>0.35</v>
      </c>
      <c r="P377">
        <v>0</v>
      </c>
      <c r="Q377">
        <v>306</v>
      </c>
      <c r="R377">
        <v>89</v>
      </c>
      <c r="S377">
        <v>131</v>
      </c>
      <c r="T377">
        <v>50</v>
      </c>
      <c r="U377">
        <v>50</v>
      </c>
      <c r="V377">
        <v>10</v>
      </c>
      <c r="W377">
        <v>47</v>
      </c>
      <c r="X377" t="s">
        <v>134</v>
      </c>
      <c r="Y377">
        <v>23</v>
      </c>
      <c r="Z377">
        <v>72</v>
      </c>
      <c r="AA377">
        <v>0</v>
      </c>
      <c r="AB377">
        <v>0</v>
      </c>
    </row>
    <row r="378" spans="1:28" x14ac:dyDescent="0.2">
      <c r="A378" s="4">
        <v>38454751</v>
      </c>
      <c r="B378" s="1">
        <v>43651</v>
      </c>
      <c r="C378" s="13">
        <v>0.85249965277777784</v>
      </c>
      <c r="D378" t="s">
        <v>129</v>
      </c>
      <c r="E378" t="s">
        <v>130</v>
      </c>
      <c r="F378">
        <v>2.17</v>
      </c>
      <c r="G378" t="s">
        <v>130</v>
      </c>
      <c r="H378">
        <v>35.780999999999999</v>
      </c>
      <c r="I378">
        <v>-117.56100000000001</v>
      </c>
      <c r="J378">
        <v>6.9</v>
      </c>
      <c r="K378" t="s">
        <v>131</v>
      </c>
      <c r="L378">
        <v>76</v>
      </c>
      <c r="M378">
        <v>0.13</v>
      </c>
      <c r="N378">
        <v>0.12</v>
      </c>
      <c r="O378">
        <v>0.31</v>
      </c>
      <c r="P378">
        <v>0</v>
      </c>
      <c r="Q378">
        <v>315</v>
      </c>
      <c r="R378">
        <v>64</v>
      </c>
      <c r="S378">
        <v>-170</v>
      </c>
      <c r="T378">
        <v>19</v>
      </c>
      <c r="U378">
        <v>19</v>
      </c>
      <c r="V378">
        <v>22</v>
      </c>
      <c r="W378">
        <v>12</v>
      </c>
      <c r="X378" t="s">
        <v>131</v>
      </c>
      <c r="Y378">
        <v>96</v>
      </c>
      <c r="Z378">
        <v>25</v>
      </c>
      <c r="AA378">
        <v>25</v>
      </c>
      <c r="AB378">
        <v>133</v>
      </c>
    </row>
    <row r="379" spans="1:28" x14ac:dyDescent="0.2">
      <c r="A379" s="4">
        <v>38454887</v>
      </c>
      <c r="B379" s="1">
        <v>43651</v>
      </c>
      <c r="C379" s="13">
        <v>0.86591863425925919</v>
      </c>
      <c r="D379" t="s">
        <v>129</v>
      </c>
      <c r="E379" t="s">
        <v>130</v>
      </c>
      <c r="F379">
        <v>2.0499999999999998</v>
      </c>
      <c r="G379" t="s">
        <v>130</v>
      </c>
      <c r="H379">
        <v>35.771999999999998</v>
      </c>
      <c r="I379">
        <v>-117.565</v>
      </c>
      <c r="J379">
        <v>6.7</v>
      </c>
      <c r="K379" t="s">
        <v>131</v>
      </c>
      <c r="L379">
        <v>81</v>
      </c>
      <c r="M379">
        <v>0.12</v>
      </c>
      <c r="N379">
        <v>0.1</v>
      </c>
      <c r="O379">
        <v>0.28999999999999998</v>
      </c>
      <c r="P379">
        <v>0</v>
      </c>
      <c r="Q379">
        <v>176</v>
      </c>
      <c r="R379">
        <v>77</v>
      </c>
      <c r="S379">
        <v>167</v>
      </c>
      <c r="T379">
        <v>18</v>
      </c>
      <c r="U379">
        <v>19</v>
      </c>
      <c r="V379">
        <v>21</v>
      </c>
      <c r="W379">
        <v>0</v>
      </c>
      <c r="X379" t="s">
        <v>131</v>
      </c>
      <c r="Y379">
        <v>99</v>
      </c>
      <c r="Z379">
        <v>26</v>
      </c>
      <c r="AA379">
        <v>27</v>
      </c>
      <c r="AB379">
        <v>122</v>
      </c>
    </row>
    <row r="380" spans="1:28" x14ac:dyDescent="0.2">
      <c r="A380" s="4">
        <v>38454919</v>
      </c>
      <c r="B380" s="1">
        <v>43651</v>
      </c>
      <c r="C380" s="13">
        <v>0.86896655092592601</v>
      </c>
      <c r="D380" t="s">
        <v>129</v>
      </c>
      <c r="E380" t="s">
        <v>130</v>
      </c>
      <c r="F380">
        <v>2.74</v>
      </c>
      <c r="G380" t="s">
        <v>130</v>
      </c>
      <c r="H380">
        <v>35.667999999999999</v>
      </c>
      <c r="I380">
        <v>-117.51600000000001</v>
      </c>
      <c r="J380">
        <v>4.7</v>
      </c>
      <c r="K380" t="s">
        <v>131</v>
      </c>
      <c r="L380">
        <v>89</v>
      </c>
      <c r="M380">
        <v>0.12</v>
      </c>
      <c r="N380">
        <v>0.11</v>
      </c>
      <c r="O380">
        <v>0.41</v>
      </c>
      <c r="P380">
        <v>0</v>
      </c>
      <c r="Q380">
        <v>312</v>
      </c>
      <c r="R380">
        <v>78</v>
      </c>
      <c r="S380">
        <v>176</v>
      </c>
      <c r="T380">
        <v>14</v>
      </c>
      <c r="U380">
        <v>14</v>
      </c>
      <c r="V380">
        <v>29</v>
      </c>
      <c r="W380">
        <v>8</v>
      </c>
      <c r="X380" t="s">
        <v>131</v>
      </c>
      <c r="Y380">
        <v>100</v>
      </c>
      <c r="Z380">
        <v>51</v>
      </c>
      <c r="AA380">
        <v>37</v>
      </c>
      <c r="AB380">
        <v>76</v>
      </c>
    </row>
    <row r="381" spans="1:28" ht="17" x14ac:dyDescent="0.25">
      <c r="A381" s="3">
        <v>38454927</v>
      </c>
      <c r="B381" s="1">
        <v>43651</v>
      </c>
      <c r="C381" s="13">
        <v>0.86919398148148153</v>
      </c>
      <c r="D381" t="s">
        <v>129</v>
      </c>
      <c r="E381" t="s">
        <v>130</v>
      </c>
      <c r="F381">
        <v>2.64</v>
      </c>
      <c r="G381" t="s">
        <v>130</v>
      </c>
      <c r="H381">
        <v>35.67</v>
      </c>
      <c r="I381">
        <v>-117.515</v>
      </c>
      <c r="J381">
        <v>2.7</v>
      </c>
      <c r="K381" t="s">
        <v>131</v>
      </c>
      <c r="L381">
        <v>52</v>
      </c>
      <c r="M381">
        <v>0.17</v>
      </c>
      <c r="N381">
        <v>0.19</v>
      </c>
      <c r="O381">
        <v>0.46</v>
      </c>
      <c r="P381">
        <v>0</v>
      </c>
      <c r="Q381">
        <v>290</v>
      </c>
      <c r="R381">
        <v>68</v>
      </c>
      <c r="S381">
        <v>132</v>
      </c>
      <c r="T381">
        <v>45</v>
      </c>
      <c r="U381">
        <v>46</v>
      </c>
      <c r="V381">
        <v>10</v>
      </c>
      <c r="W381">
        <v>17</v>
      </c>
      <c r="X381" t="s">
        <v>134</v>
      </c>
      <c r="Y381">
        <v>34</v>
      </c>
      <c r="Z381">
        <v>53</v>
      </c>
      <c r="AA381">
        <v>2</v>
      </c>
      <c r="AB381">
        <v>159</v>
      </c>
    </row>
    <row r="382" spans="1:28" x14ac:dyDescent="0.2">
      <c r="A382" s="4">
        <v>38454943</v>
      </c>
      <c r="B382" s="1">
        <v>43651</v>
      </c>
      <c r="C382" s="13">
        <v>0.87068136574074073</v>
      </c>
      <c r="D382" t="s">
        <v>129</v>
      </c>
      <c r="E382" t="s">
        <v>130</v>
      </c>
      <c r="F382">
        <v>2.04</v>
      </c>
      <c r="G382" t="s">
        <v>130</v>
      </c>
      <c r="H382">
        <v>35.570999999999998</v>
      </c>
      <c r="I382">
        <v>-117.61199999999999</v>
      </c>
      <c r="J382">
        <v>5.9</v>
      </c>
      <c r="K382" t="s">
        <v>131</v>
      </c>
      <c r="L382">
        <v>81</v>
      </c>
      <c r="M382">
        <v>0.14000000000000001</v>
      </c>
      <c r="N382">
        <v>0.13</v>
      </c>
      <c r="O382">
        <v>0.48</v>
      </c>
      <c r="P382">
        <v>0</v>
      </c>
      <c r="Q382">
        <v>307</v>
      </c>
      <c r="R382">
        <v>74</v>
      </c>
      <c r="S382">
        <v>-169</v>
      </c>
      <c r="T382">
        <v>15</v>
      </c>
      <c r="U382">
        <v>30</v>
      </c>
      <c r="V382">
        <v>17</v>
      </c>
      <c r="W382">
        <v>9</v>
      </c>
      <c r="X382" t="s">
        <v>131</v>
      </c>
      <c r="Y382">
        <v>88</v>
      </c>
      <c r="Z382">
        <v>29</v>
      </c>
      <c r="AA382">
        <v>25</v>
      </c>
      <c r="AB382">
        <v>120</v>
      </c>
    </row>
    <row r="383" spans="1:28" x14ac:dyDescent="0.2">
      <c r="A383" s="4">
        <v>38454999</v>
      </c>
      <c r="B383" s="1">
        <v>43651</v>
      </c>
      <c r="C383" s="13">
        <v>0.87508043981481487</v>
      </c>
      <c r="D383" t="s">
        <v>129</v>
      </c>
      <c r="E383" t="s">
        <v>130</v>
      </c>
      <c r="F383">
        <v>2.39</v>
      </c>
      <c r="G383" t="s">
        <v>130</v>
      </c>
      <c r="H383">
        <v>35.737000000000002</v>
      </c>
      <c r="I383">
        <v>-117.541</v>
      </c>
      <c r="J383">
        <v>1.6</v>
      </c>
      <c r="K383" t="s">
        <v>131</v>
      </c>
      <c r="L383">
        <v>85</v>
      </c>
      <c r="M383">
        <v>0.15</v>
      </c>
      <c r="N383">
        <v>0.13</v>
      </c>
      <c r="O383">
        <v>0.27</v>
      </c>
      <c r="P383">
        <v>0</v>
      </c>
      <c r="Q383">
        <v>319</v>
      </c>
      <c r="R383">
        <v>69</v>
      </c>
      <c r="S383">
        <v>168</v>
      </c>
      <c r="T383">
        <v>22</v>
      </c>
      <c r="U383">
        <v>16</v>
      </c>
      <c r="V383">
        <v>27</v>
      </c>
      <c r="W383">
        <v>12</v>
      </c>
      <c r="X383" t="s">
        <v>131</v>
      </c>
      <c r="Y383">
        <v>100</v>
      </c>
      <c r="Z383">
        <v>72</v>
      </c>
      <c r="AA383">
        <v>29</v>
      </c>
      <c r="AB383">
        <v>46</v>
      </c>
    </row>
    <row r="384" spans="1:28" x14ac:dyDescent="0.2">
      <c r="A384" s="4">
        <v>38455039</v>
      </c>
      <c r="B384" s="1">
        <v>43651</v>
      </c>
      <c r="C384" s="13">
        <v>0.87884652777777772</v>
      </c>
      <c r="D384" t="s">
        <v>129</v>
      </c>
      <c r="E384" t="s">
        <v>130</v>
      </c>
      <c r="F384">
        <v>2.25</v>
      </c>
      <c r="G384" t="s">
        <v>130</v>
      </c>
      <c r="H384">
        <v>35.57</v>
      </c>
      <c r="I384">
        <v>-117.613</v>
      </c>
      <c r="J384">
        <v>5.0999999999999996</v>
      </c>
      <c r="K384" t="s">
        <v>131</v>
      </c>
      <c r="L384">
        <v>91</v>
      </c>
      <c r="M384">
        <v>0.13</v>
      </c>
      <c r="N384">
        <v>0.11</v>
      </c>
      <c r="O384">
        <v>0.37</v>
      </c>
      <c r="P384">
        <v>0</v>
      </c>
      <c r="Q384">
        <v>314</v>
      </c>
      <c r="R384">
        <v>78</v>
      </c>
      <c r="S384">
        <v>-176</v>
      </c>
      <c r="T384">
        <v>14</v>
      </c>
      <c r="U384">
        <v>14</v>
      </c>
      <c r="V384">
        <v>22</v>
      </c>
      <c r="W384">
        <v>13</v>
      </c>
      <c r="X384" t="s">
        <v>131</v>
      </c>
      <c r="Y384">
        <v>100</v>
      </c>
      <c r="Z384">
        <v>43</v>
      </c>
      <c r="AA384">
        <v>33</v>
      </c>
      <c r="AB384">
        <v>74</v>
      </c>
    </row>
    <row r="385" spans="1:28" ht="17" x14ac:dyDescent="0.25">
      <c r="A385" s="3">
        <v>38455047</v>
      </c>
      <c r="B385" s="1">
        <v>43651</v>
      </c>
      <c r="C385" s="13">
        <v>0.8790596064814814</v>
      </c>
      <c r="D385" t="s">
        <v>129</v>
      </c>
      <c r="E385" t="s">
        <v>130</v>
      </c>
      <c r="F385">
        <v>2.08</v>
      </c>
      <c r="G385" t="s">
        <v>130</v>
      </c>
      <c r="H385">
        <v>35.659999999999997</v>
      </c>
      <c r="I385">
        <v>-117.51300000000001</v>
      </c>
      <c r="J385">
        <v>1.5</v>
      </c>
      <c r="K385" t="s">
        <v>131</v>
      </c>
      <c r="L385">
        <v>72</v>
      </c>
      <c r="M385">
        <v>0.18</v>
      </c>
      <c r="N385">
        <v>0.16</v>
      </c>
      <c r="O385">
        <v>0.32</v>
      </c>
      <c r="P385">
        <v>0</v>
      </c>
      <c r="Q385">
        <v>290</v>
      </c>
      <c r="R385">
        <v>67</v>
      </c>
      <c r="S385">
        <v>110</v>
      </c>
      <c r="T385">
        <v>49</v>
      </c>
      <c r="U385">
        <v>43</v>
      </c>
      <c r="V385">
        <v>11</v>
      </c>
      <c r="W385">
        <v>21</v>
      </c>
      <c r="X385" t="s">
        <v>134</v>
      </c>
      <c r="Y385">
        <v>32</v>
      </c>
      <c r="Z385">
        <v>77</v>
      </c>
      <c r="AA385">
        <v>3</v>
      </c>
      <c r="AB385">
        <v>79</v>
      </c>
    </row>
    <row r="386" spans="1:28" x14ac:dyDescent="0.2">
      <c r="A386" s="4">
        <v>38455095</v>
      </c>
      <c r="B386" s="1">
        <v>43651</v>
      </c>
      <c r="C386" s="13">
        <v>0.88382314814814811</v>
      </c>
      <c r="D386" t="s">
        <v>129</v>
      </c>
      <c r="E386" t="s">
        <v>130</v>
      </c>
      <c r="F386">
        <v>2.09</v>
      </c>
      <c r="G386" t="s">
        <v>130</v>
      </c>
      <c r="H386">
        <v>35.570999999999998</v>
      </c>
      <c r="I386">
        <v>-117.61199999999999</v>
      </c>
      <c r="J386">
        <v>5.8</v>
      </c>
      <c r="K386" t="s">
        <v>131</v>
      </c>
      <c r="L386">
        <v>89</v>
      </c>
      <c r="M386">
        <v>0.13</v>
      </c>
      <c r="N386">
        <v>0.11</v>
      </c>
      <c r="O386">
        <v>0.47</v>
      </c>
      <c r="P386">
        <v>0</v>
      </c>
      <c r="Q386">
        <v>306</v>
      </c>
      <c r="R386">
        <v>67</v>
      </c>
      <c r="S386">
        <v>-163</v>
      </c>
      <c r="T386">
        <v>23</v>
      </c>
      <c r="U386">
        <v>23</v>
      </c>
      <c r="V386">
        <v>23</v>
      </c>
      <c r="W386">
        <v>0</v>
      </c>
      <c r="X386" t="s">
        <v>131</v>
      </c>
      <c r="Y386">
        <v>86</v>
      </c>
      <c r="Z386">
        <v>30</v>
      </c>
      <c r="AA386">
        <v>30</v>
      </c>
      <c r="AB386">
        <v>105</v>
      </c>
    </row>
    <row r="387" spans="1:28" x14ac:dyDescent="0.2">
      <c r="A387" s="4">
        <v>38455103</v>
      </c>
      <c r="B387" s="1">
        <v>43651</v>
      </c>
      <c r="C387" s="13">
        <v>0.88446319444444443</v>
      </c>
      <c r="D387" t="s">
        <v>129</v>
      </c>
      <c r="E387" t="s">
        <v>130</v>
      </c>
      <c r="F387">
        <v>2.84</v>
      </c>
      <c r="G387" t="s">
        <v>130</v>
      </c>
      <c r="H387">
        <v>35.744999999999997</v>
      </c>
      <c r="I387">
        <v>-117.551</v>
      </c>
      <c r="J387">
        <v>7.1</v>
      </c>
      <c r="K387" t="s">
        <v>131</v>
      </c>
      <c r="L387">
        <v>109</v>
      </c>
      <c r="M387">
        <v>0.15</v>
      </c>
      <c r="N387">
        <v>0.11</v>
      </c>
      <c r="O387">
        <v>0.33</v>
      </c>
      <c r="P387">
        <v>0</v>
      </c>
      <c r="Q387">
        <v>308</v>
      </c>
      <c r="R387">
        <v>80</v>
      </c>
      <c r="S387">
        <v>-173</v>
      </c>
      <c r="T387">
        <v>14</v>
      </c>
      <c r="U387">
        <v>11</v>
      </c>
      <c r="V387">
        <v>30</v>
      </c>
      <c r="W387">
        <v>5</v>
      </c>
      <c r="X387" t="s">
        <v>131</v>
      </c>
      <c r="Y387">
        <v>100</v>
      </c>
      <c r="Z387">
        <v>27</v>
      </c>
      <c r="AA387">
        <v>37</v>
      </c>
      <c r="AB387">
        <v>120</v>
      </c>
    </row>
    <row r="388" spans="1:28" x14ac:dyDescent="0.2">
      <c r="A388" s="4">
        <v>38455135</v>
      </c>
      <c r="B388" s="1">
        <v>43651</v>
      </c>
      <c r="C388" s="13">
        <v>0.88716620370370369</v>
      </c>
      <c r="D388" t="s">
        <v>129</v>
      </c>
      <c r="E388" t="s">
        <v>130</v>
      </c>
      <c r="F388">
        <v>2.84</v>
      </c>
      <c r="G388" t="s">
        <v>130</v>
      </c>
      <c r="H388">
        <v>35.718000000000004</v>
      </c>
      <c r="I388">
        <v>-117.52500000000001</v>
      </c>
      <c r="J388">
        <v>5</v>
      </c>
      <c r="K388" t="s">
        <v>131</v>
      </c>
      <c r="L388">
        <v>90</v>
      </c>
      <c r="M388">
        <v>0.13</v>
      </c>
      <c r="N388">
        <v>0.12</v>
      </c>
      <c r="O388">
        <v>0.46</v>
      </c>
      <c r="P388">
        <v>0</v>
      </c>
      <c r="Q388">
        <v>310</v>
      </c>
      <c r="R388">
        <v>81</v>
      </c>
      <c r="S388">
        <v>-173</v>
      </c>
      <c r="T388">
        <v>11</v>
      </c>
      <c r="U388">
        <v>12</v>
      </c>
      <c r="V388">
        <v>33</v>
      </c>
      <c r="W388">
        <v>12</v>
      </c>
      <c r="X388" t="s">
        <v>131</v>
      </c>
      <c r="Y388">
        <v>100</v>
      </c>
      <c r="Z388">
        <v>48</v>
      </c>
      <c r="AA388">
        <v>36</v>
      </c>
      <c r="AB388">
        <v>76</v>
      </c>
    </row>
    <row r="389" spans="1:28" x14ac:dyDescent="0.2">
      <c r="A389" s="4">
        <v>38455199</v>
      </c>
      <c r="B389" s="1">
        <v>43651</v>
      </c>
      <c r="C389" s="13">
        <v>0.89613506944444443</v>
      </c>
      <c r="D389" t="s">
        <v>129</v>
      </c>
      <c r="E389" t="s">
        <v>130</v>
      </c>
      <c r="F389">
        <v>2.75</v>
      </c>
      <c r="G389" t="s">
        <v>130</v>
      </c>
      <c r="H389">
        <v>35.612000000000002</v>
      </c>
      <c r="I389">
        <v>-117.59099999999999</v>
      </c>
      <c r="J389">
        <v>6.9</v>
      </c>
      <c r="K389" t="s">
        <v>131</v>
      </c>
      <c r="L389">
        <v>87</v>
      </c>
      <c r="M389">
        <v>0.12</v>
      </c>
      <c r="N389">
        <v>0.11</v>
      </c>
      <c r="O389">
        <v>0.39</v>
      </c>
      <c r="P389">
        <v>0</v>
      </c>
      <c r="Q389">
        <v>283</v>
      </c>
      <c r="R389">
        <v>75</v>
      </c>
      <c r="S389">
        <v>-178</v>
      </c>
      <c r="T389">
        <v>16</v>
      </c>
      <c r="U389">
        <v>14</v>
      </c>
      <c r="V389">
        <v>31</v>
      </c>
      <c r="W389">
        <v>8</v>
      </c>
      <c r="X389" t="s">
        <v>131</v>
      </c>
      <c r="Y389">
        <v>100</v>
      </c>
      <c r="Z389">
        <v>24</v>
      </c>
      <c r="AA389">
        <v>37</v>
      </c>
      <c r="AB389">
        <v>122</v>
      </c>
    </row>
    <row r="390" spans="1:28" x14ac:dyDescent="0.2">
      <c r="A390" s="4">
        <v>38455231</v>
      </c>
      <c r="B390" s="1">
        <v>43651</v>
      </c>
      <c r="C390" s="13">
        <v>0.8985984953703704</v>
      </c>
      <c r="D390" t="s">
        <v>129</v>
      </c>
      <c r="E390" t="s">
        <v>130</v>
      </c>
      <c r="F390">
        <v>2.0699999999999998</v>
      </c>
      <c r="G390" t="s">
        <v>130</v>
      </c>
      <c r="H390">
        <v>35.741</v>
      </c>
      <c r="I390">
        <v>-117.56100000000001</v>
      </c>
      <c r="J390">
        <v>3.4</v>
      </c>
      <c r="K390" t="s">
        <v>131</v>
      </c>
      <c r="L390">
        <v>80</v>
      </c>
      <c r="M390">
        <v>0.13</v>
      </c>
      <c r="N390">
        <v>0.12</v>
      </c>
      <c r="O390">
        <v>0.45</v>
      </c>
      <c r="P390">
        <v>0</v>
      </c>
      <c r="Q390">
        <v>304</v>
      </c>
      <c r="R390">
        <v>75</v>
      </c>
      <c r="S390">
        <v>-177</v>
      </c>
      <c r="T390">
        <v>13</v>
      </c>
      <c r="U390">
        <v>14</v>
      </c>
      <c r="V390">
        <v>25</v>
      </c>
      <c r="W390">
        <v>5</v>
      </c>
      <c r="X390" t="s">
        <v>131</v>
      </c>
      <c r="Y390">
        <v>100</v>
      </c>
      <c r="Z390">
        <v>64</v>
      </c>
      <c r="AA390">
        <v>25</v>
      </c>
      <c r="AB390">
        <v>59</v>
      </c>
    </row>
    <row r="391" spans="1:28" x14ac:dyDescent="0.2">
      <c r="A391" s="4">
        <v>38455255</v>
      </c>
      <c r="B391" s="1">
        <v>43651</v>
      </c>
      <c r="C391" s="13">
        <v>0.90013773148148146</v>
      </c>
      <c r="D391" t="s">
        <v>129</v>
      </c>
      <c r="E391" t="s">
        <v>130</v>
      </c>
      <c r="F391">
        <v>2.2200000000000002</v>
      </c>
      <c r="G391" t="s">
        <v>130</v>
      </c>
      <c r="H391">
        <v>35.840000000000003</v>
      </c>
      <c r="I391">
        <v>-117.663</v>
      </c>
      <c r="J391">
        <v>3.1</v>
      </c>
      <c r="K391" t="s">
        <v>131</v>
      </c>
      <c r="L391">
        <v>77</v>
      </c>
      <c r="M391">
        <v>0.15</v>
      </c>
      <c r="N391">
        <v>0.12</v>
      </c>
      <c r="O391">
        <v>0.28999999999999998</v>
      </c>
      <c r="P391">
        <v>0</v>
      </c>
      <c r="Q391">
        <v>357</v>
      </c>
      <c r="R391">
        <v>75</v>
      </c>
      <c r="S391">
        <v>-164</v>
      </c>
      <c r="T391">
        <v>15</v>
      </c>
      <c r="U391">
        <v>22</v>
      </c>
      <c r="V391">
        <v>26</v>
      </c>
      <c r="W391">
        <v>24</v>
      </c>
      <c r="X391" t="s">
        <v>131</v>
      </c>
      <c r="Y391">
        <v>95</v>
      </c>
      <c r="Z391">
        <v>65</v>
      </c>
      <c r="AA391">
        <v>22</v>
      </c>
      <c r="AB391">
        <v>45</v>
      </c>
    </row>
    <row r="392" spans="1:28" x14ac:dyDescent="0.2">
      <c r="A392" s="4">
        <v>38455263</v>
      </c>
      <c r="B392" s="1">
        <v>43651</v>
      </c>
      <c r="C392" s="13">
        <v>0.90055590277777775</v>
      </c>
      <c r="D392" t="s">
        <v>129</v>
      </c>
      <c r="E392" t="s">
        <v>130</v>
      </c>
      <c r="F392">
        <v>2.17</v>
      </c>
      <c r="G392" t="s">
        <v>130</v>
      </c>
      <c r="H392">
        <v>35.712000000000003</v>
      </c>
      <c r="I392">
        <v>-117.483</v>
      </c>
      <c r="J392">
        <v>5</v>
      </c>
      <c r="K392" t="s">
        <v>131</v>
      </c>
      <c r="L392">
        <v>80</v>
      </c>
      <c r="M392">
        <v>0.12</v>
      </c>
      <c r="N392">
        <v>0.11</v>
      </c>
      <c r="O392">
        <v>0.35</v>
      </c>
      <c r="P392">
        <v>0</v>
      </c>
      <c r="Q392">
        <v>106</v>
      </c>
      <c r="R392">
        <v>83</v>
      </c>
      <c r="S392">
        <v>-175</v>
      </c>
      <c r="T392">
        <v>23</v>
      </c>
      <c r="U392">
        <v>28</v>
      </c>
      <c r="V392">
        <v>20</v>
      </c>
      <c r="W392">
        <v>20</v>
      </c>
      <c r="X392" t="s">
        <v>133</v>
      </c>
      <c r="Y392">
        <v>82</v>
      </c>
      <c r="Z392">
        <v>46</v>
      </c>
      <c r="AA392">
        <v>15</v>
      </c>
      <c r="AB392">
        <v>79</v>
      </c>
    </row>
    <row r="393" spans="1:28" x14ac:dyDescent="0.2">
      <c r="A393" s="4">
        <v>38455359</v>
      </c>
      <c r="B393" s="1">
        <v>43651</v>
      </c>
      <c r="C393" s="13">
        <v>0.90909259259259256</v>
      </c>
      <c r="D393" t="s">
        <v>129</v>
      </c>
      <c r="E393" t="s">
        <v>130</v>
      </c>
      <c r="F393">
        <v>2.0699999999999998</v>
      </c>
      <c r="G393" t="s">
        <v>130</v>
      </c>
      <c r="H393">
        <v>35.689</v>
      </c>
      <c r="I393">
        <v>-117.515</v>
      </c>
      <c r="J393">
        <v>8.9</v>
      </c>
      <c r="K393" t="s">
        <v>131</v>
      </c>
      <c r="L393">
        <v>75</v>
      </c>
      <c r="M393">
        <v>0.13</v>
      </c>
      <c r="N393">
        <v>0.14000000000000001</v>
      </c>
      <c r="O393">
        <v>0.42</v>
      </c>
      <c r="P393">
        <v>0</v>
      </c>
      <c r="Q393">
        <v>157</v>
      </c>
      <c r="R393">
        <v>79</v>
      </c>
      <c r="S393">
        <v>-170</v>
      </c>
      <c r="T393">
        <v>14</v>
      </c>
      <c r="U393">
        <v>17</v>
      </c>
      <c r="V393">
        <v>24</v>
      </c>
      <c r="W393">
        <v>9</v>
      </c>
      <c r="X393" t="s">
        <v>131</v>
      </c>
      <c r="Y393">
        <v>100</v>
      </c>
      <c r="Z393">
        <v>31</v>
      </c>
      <c r="AA393">
        <v>25</v>
      </c>
      <c r="AB393">
        <v>114</v>
      </c>
    </row>
    <row r="394" spans="1:28" x14ac:dyDescent="0.2">
      <c r="A394" s="4">
        <v>38455375</v>
      </c>
      <c r="B394" s="1">
        <v>43651</v>
      </c>
      <c r="C394" s="13">
        <v>0.91088611111111106</v>
      </c>
      <c r="D394" t="s">
        <v>129</v>
      </c>
      <c r="E394" t="s">
        <v>130</v>
      </c>
      <c r="F394">
        <v>2.4700000000000002</v>
      </c>
      <c r="G394" t="s">
        <v>130</v>
      </c>
      <c r="H394">
        <v>35.664000000000001</v>
      </c>
      <c r="I394">
        <v>-117.52200000000001</v>
      </c>
      <c r="J394">
        <v>2.8</v>
      </c>
      <c r="K394" t="s">
        <v>131</v>
      </c>
      <c r="L394">
        <v>81</v>
      </c>
      <c r="M394">
        <v>0.11</v>
      </c>
      <c r="N394">
        <v>0.1</v>
      </c>
      <c r="O394">
        <v>0.28000000000000003</v>
      </c>
      <c r="P394">
        <v>0</v>
      </c>
      <c r="Q394">
        <v>115</v>
      </c>
      <c r="R394">
        <v>25</v>
      </c>
      <c r="S394">
        <v>68</v>
      </c>
      <c r="T394">
        <v>33</v>
      </c>
      <c r="U394">
        <v>47</v>
      </c>
      <c r="V394">
        <v>34</v>
      </c>
      <c r="W394">
        <v>32</v>
      </c>
      <c r="X394" t="s">
        <v>132</v>
      </c>
      <c r="Y394">
        <v>54</v>
      </c>
      <c r="Z394">
        <v>65</v>
      </c>
      <c r="AA394">
        <v>30</v>
      </c>
      <c r="AB394">
        <v>55</v>
      </c>
    </row>
    <row r="395" spans="1:28" ht="17" x14ac:dyDescent="0.25">
      <c r="A395" s="3">
        <v>38455447</v>
      </c>
      <c r="B395" s="1">
        <v>43651</v>
      </c>
      <c r="C395" s="13">
        <v>0.92027835648148149</v>
      </c>
      <c r="D395" t="s">
        <v>129</v>
      </c>
      <c r="E395" t="s">
        <v>130</v>
      </c>
      <c r="F395">
        <v>2.78</v>
      </c>
      <c r="G395" t="s">
        <v>130</v>
      </c>
      <c r="H395">
        <v>35.765000000000001</v>
      </c>
      <c r="I395">
        <v>-117.58</v>
      </c>
      <c r="J395">
        <v>7.5</v>
      </c>
      <c r="K395" t="s">
        <v>131</v>
      </c>
      <c r="L395">
        <v>91</v>
      </c>
      <c r="M395">
        <v>0.13</v>
      </c>
      <c r="N395">
        <v>0.12</v>
      </c>
      <c r="O395">
        <v>0.36</v>
      </c>
      <c r="P395">
        <v>0</v>
      </c>
      <c r="Q395">
        <v>100</v>
      </c>
      <c r="R395">
        <v>75</v>
      </c>
      <c r="S395">
        <v>-150</v>
      </c>
      <c r="T395">
        <v>39</v>
      </c>
      <c r="U395">
        <v>39</v>
      </c>
      <c r="V395">
        <v>28</v>
      </c>
      <c r="W395">
        <v>35</v>
      </c>
      <c r="X395" t="s">
        <v>132</v>
      </c>
      <c r="Y395">
        <v>53</v>
      </c>
      <c r="Z395">
        <v>31</v>
      </c>
      <c r="AA395">
        <v>36</v>
      </c>
      <c r="AB395">
        <v>115</v>
      </c>
    </row>
    <row r="396" spans="1:28" x14ac:dyDescent="0.2">
      <c r="A396" s="4">
        <v>38455463</v>
      </c>
      <c r="B396" s="1">
        <v>43651</v>
      </c>
      <c r="C396" s="13">
        <v>0.92185555555555554</v>
      </c>
      <c r="D396" t="s">
        <v>129</v>
      </c>
      <c r="E396" t="s">
        <v>130</v>
      </c>
      <c r="F396">
        <v>2.78</v>
      </c>
      <c r="G396" t="s">
        <v>130</v>
      </c>
      <c r="H396">
        <v>35.685000000000002</v>
      </c>
      <c r="I396">
        <v>-117.498</v>
      </c>
      <c r="J396">
        <v>7.1</v>
      </c>
      <c r="K396" t="s">
        <v>131</v>
      </c>
      <c r="L396">
        <v>89</v>
      </c>
      <c r="M396">
        <v>0.12</v>
      </c>
      <c r="N396">
        <v>0.11</v>
      </c>
      <c r="O396">
        <v>0.37</v>
      </c>
      <c r="P396">
        <v>0</v>
      </c>
      <c r="Q396">
        <v>339</v>
      </c>
      <c r="R396">
        <v>84</v>
      </c>
      <c r="S396">
        <v>-174</v>
      </c>
      <c r="T396">
        <v>13</v>
      </c>
      <c r="U396">
        <v>17</v>
      </c>
      <c r="V396">
        <v>34</v>
      </c>
      <c r="W396">
        <v>22</v>
      </c>
      <c r="X396" t="s">
        <v>131</v>
      </c>
      <c r="Y396">
        <v>100</v>
      </c>
      <c r="Z396">
        <v>26</v>
      </c>
      <c r="AA396">
        <v>35</v>
      </c>
      <c r="AB396">
        <v>119</v>
      </c>
    </row>
    <row r="397" spans="1:28" x14ac:dyDescent="0.2">
      <c r="A397" s="4">
        <v>38455487</v>
      </c>
      <c r="B397" s="1">
        <v>43651</v>
      </c>
      <c r="C397" s="13">
        <v>0.92387337962962957</v>
      </c>
      <c r="D397" t="s">
        <v>129</v>
      </c>
      <c r="E397" t="s">
        <v>130</v>
      </c>
      <c r="F397">
        <v>2.54</v>
      </c>
      <c r="G397" t="s">
        <v>130</v>
      </c>
      <c r="H397">
        <v>35.738</v>
      </c>
      <c r="I397">
        <v>-117.54600000000001</v>
      </c>
      <c r="J397">
        <v>6.6</v>
      </c>
      <c r="K397" t="s">
        <v>131</v>
      </c>
      <c r="L397">
        <v>78</v>
      </c>
      <c r="M397">
        <v>0.13</v>
      </c>
      <c r="N397">
        <v>0.12</v>
      </c>
      <c r="O397">
        <v>0.4</v>
      </c>
      <c r="P397">
        <v>0</v>
      </c>
      <c r="Q397">
        <v>174</v>
      </c>
      <c r="R397">
        <v>79</v>
      </c>
      <c r="S397">
        <v>-150</v>
      </c>
      <c r="T397">
        <v>34</v>
      </c>
      <c r="U397">
        <v>35</v>
      </c>
      <c r="V397">
        <v>20</v>
      </c>
      <c r="W397">
        <v>28</v>
      </c>
      <c r="X397" t="s">
        <v>132</v>
      </c>
      <c r="Y397">
        <v>59</v>
      </c>
      <c r="Z397">
        <v>24</v>
      </c>
      <c r="AA397">
        <v>22</v>
      </c>
      <c r="AB397">
        <v>107</v>
      </c>
    </row>
    <row r="398" spans="1:28" x14ac:dyDescent="0.2">
      <c r="A398" s="4">
        <v>38455519</v>
      </c>
      <c r="B398" s="1">
        <v>43651</v>
      </c>
      <c r="C398" s="13">
        <v>0.92703229166666656</v>
      </c>
      <c r="D398" t="s">
        <v>129</v>
      </c>
      <c r="E398" t="s">
        <v>130</v>
      </c>
      <c r="F398">
        <v>2.09</v>
      </c>
      <c r="G398" t="s">
        <v>130</v>
      </c>
      <c r="H398">
        <v>35.642000000000003</v>
      </c>
      <c r="I398">
        <v>-117.58499999999999</v>
      </c>
      <c r="J398">
        <v>9.1999999999999993</v>
      </c>
      <c r="K398" t="s">
        <v>131</v>
      </c>
      <c r="L398">
        <v>66</v>
      </c>
      <c r="M398">
        <v>0.14000000000000001</v>
      </c>
      <c r="N398">
        <v>0.15</v>
      </c>
      <c r="O398">
        <v>0.43</v>
      </c>
      <c r="P398">
        <v>0</v>
      </c>
      <c r="Q398">
        <v>335</v>
      </c>
      <c r="R398">
        <v>69</v>
      </c>
      <c r="S398">
        <v>-164</v>
      </c>
      <c r="T398">
        <v>29</v>
      </c>
      <c r="U398">
        <v>24</v>
      </c>
      <c r="V398">
        <v>15</v>
      </c>
      <c r="W398">
        <v>10</v>
      </c>
      <c r="X398" t="s">
        <v>133</v>
      </c>
      <c r="Y398">
        <v>79</v>
      </c>
      <c r="Z398">
        <v>32</v>
      </c>
      <c r="AA398">
        <v>8</v>
      </c>
      <c r="AB398">
        <v>149</v>
      </c>
    </row>
    <row r="399" spans="1:28" x14ac:dyDescent="0.2">
      <c r="A399" s="4">
        <v>38455647</v>
      </c>
      <c r="B399" s="1">
        <v>43651</v>
      </c>
      <c r="C399" s="13">
        <v>0.93987546296296298</v>
      </c>
      <c r="D399" t="s">
        <v>129</v>
      </c>
      <c r="E399" t="s">
        <v>130</v>
      </c>
      <c r="F399">
        <v>2.2599999999999998</v>
      </c>
      <c r="G399" t="s">
        <v>130</v>
      </c>
      <c r="H399">
        <v>35.683999999999997</v>
      </c>
      <c r="I399">
        <v>-117.489</v>
      </c>
      <c r="J399">
        <v>6.5</v>
      </c>
      <c r="K399" t="s">
        <v>131</v>
      </c>
      <c r="L399">
        <v>87</v>
      </c>
      <c r="M399">
        <v>0.13</v>
      </c>
      <c r="N399">
        <v>0.12</v>
      </c>
      <c r="O399">
        <v>0.42</v>
      </c>
      <c r="P399">
        <v>0</v>
      </c>
      <c r="Q399">
        <v>153</v>
      </c>
      <c r="R399">
        <v>72</v>
      </c>
      <c r="S399">
        <v>-164</v>
      </c>
      <c r="T399">
        <v>15</v>
      </c>
      <c r="U399">
        <v>17</v>
      </c>
      <c r="V399">
        <v>18</v>
      </c>
      <c r="W399">
        <v>9</v>
      </c>
      <c r="X399" t="s">
        <v>131</v>
      </c>
      <c r="Y399">
        <v>96</v>
      </c>
      <c r="Z399">
        <v>23</v>
      </c>
      <c r="AA399">
        <v>31</v>
      </c>
      <c r="AB399">
        <v>122</v>
      </c>
    </row>
    <row r="400" spans="1:28" x14ac:dyDescent="0.2">
      <c r="A400" s="4">
        <v>38455679</v>
      </c>
      <c r="B400" s="1">
        <v>43651</v>
      </c>
      <c r="C400" s="13">
        <v>0.94332615740740744</v>
      </c>
      <c r="D400" t="s">
        <v>129</v>
      </c>
      <c r="E400" t="s">
        <v>130</v>
      </c>
      <c r="F400">
        <v>3.07</v>
      </c>
      <c r="G400" t="s">
        <v>130</v>
      </c>
      <c r="H400">
        <v>35.776000000000003</v>
      </c>
      <c r="I400">
        <v>-117.604</v>
      </c>
      <c r="J400">
        <v>2.5</v>
      </c>
      <c r="K400" t="s">
        <v>131</v>
      </c>
      <c r="L400">
        <v>106</v>
      </c>
      <c r="M400">
        <v>0.14000000000000001</v>
      </c>
      <c r="N400">
        <v>0.11</v>
      </c>
      <c r="O400">
        <v>0.27</v>
      </c>
      <c r="P400">
        <v>0</v>
      </c>
      <c r="Q400">
        <v>338</v>
      </c>
      <c r="R400">
        <v>87</v>
      </c>
      <c r="S400">
        <v>-167</v>
      </c>
      <c r="T400">
        <v>12</v>
      </c>
      <c r="U400">
        <v>14</v>
      </c>
      <c r="V400">
        <v>42</v>
      </c>
      <c r="W400">
        <v>8</v>
      </c>
      <c r="X400" t="s">
        <v>131</v>
      </c>
      <c r="Y400">
        <v>100</v>
      </c>
      <c r="Z400">
        <v>74</v>
      </c>
      <c r="AA400">
        <v>45</v>
      </c>
      <c r="AB400">
        <v>38</v>
      </c>
    </row>
    <row r="401" spans="1:28" x14ac:dyDescent="0.2">
      <c r="A401" s="4">
        <v>38455687</v>
      </c>
      <c r="B401" s="1">
        <v>43651</v>
      </c>
      <c r="C401" s="13">
        <v>0.94397291666666661</v>
      </c>
      <c r="D401" t="s">
        <v>129</v>
      </c>
      <c r="E401" t="s">
        <v>130</v>
      </c>
      <c r="F401">
        <v>2.13</v>
      </c>
      <c r="G401" t="s">
        <v>130</v>
      </c>
      <c r="H401">
        <v>35.642000000000003</v>
      </c>
      <c r="I401">
        <v>-117.586</v>
      </c>
      <c r="J401">
        <v>10.4</v>
      </c>
      <c r="K401" t="s">
        <v>131</v>
      </c>
      <c r="L401">
        <v>72</v>
      </c>
      <c r="M401">
        <v>0.13</v>
      </c>
      <c r="N401">
        <v>0.14000000000000001</v>
      </c>
      <c r="O401">
        <v>0.31</v>
      </c>
      <c r="P401">
        <v>0</v>
      </c>
      <c r="Q401">
        <v>322</v>
      </c>
      <c r="R401">
        <v>79</v>
      </c>
      <c r="S401">
        <v>174</v>
      </c>
      <c r="T401">
        <v>17</v>
      </c>
      <c r="U401">
        <v>17</v>
      </c>
      <c r="V401">
        <v>15</v>
      </c>
      <c r="W401">
        <v>7</v>
      </c>
      <c r="X401" t="s">
        <v>131</v>
      </c>
      <c r="Y401">
        <v>100</v>
      </c>
      <c r="Z401">
        <v>37</v>
      </c>
      <c r="AA401">
        <v>11</v>
      </c>
      <c r="AB401">
        <v>169</v>
      </c>
    </row>
    <row r="402" spans="1:28" ht="17" x14ac:dyDescent="0.25">
      <c r="A402" s="3">
        <v>37441533</v>
      </c>
      <c r="B402" s="1">
        <v>43651</v>
      </c>
      <c r="C402" s="13">
        <v>0.94535347222222221</v>
      </c>
      <c r="D402" t="s">
        <v>129</v>
      </c>
      <c r="E402" t="s">
        <v>130</v>
      </c>
      <c r="F402">
        <v>2.0699999999999998</v>
      </c>
      <c r="G402" t="s">
        <v>130</v>
      </c>
      <c r="H402">
        <v>35.619999999999997</v>
      </c>
      <c r="I402">
        <v>-117.589</v>
      </c>
      <c r="J402">
        <v>9.4</v>
      </c>
      <c r="K402" t="s">
        <v>131</v>
      </c>
      <c r="L402">
        <v>64</v>
      </c>
      <c r="M402">
        <v>0.15</v>
      </c>
      <c r="N402">
        <v>0.15</v>
      </c>
      <c r="O402">
        <v>0.47</v>
      </c>
      <c r="P402">
        <v>0</v>
      </c>
      <c r="Q402">
        <v>259</v>
      </c>
      <c r="R402">
        <v>34</v>
      </c>
      <c r="S402">
        <v>-44</v>
      </c>
      <c r="T402">
        <v>55</v>
      </c>
      <c r="U402">
        <v>58</v>
      </c>
      <c r="V402">
        <v>10</v>
      </c>
      <c r="W402">
        <v>32</v>
      </c>
      <c r="X402" t="s">
        <v>134</v>
      </c>
      <c r="Y402">
        <v>23</v>
      </c>
      <c r="Z402">
        <v>37</v>
      </c>
      <c r="AA402">
        <v>0</v>
      </c>
      <c r="AB402">
        <v>0</v>
      </c>
    </row>
    <row r="403" spans="1:28" x14ac:dyDescent="0.2">
      <c r="A403" s="4">
        <v>38455759</v>
      </c>
      <c r="B403" s="1">
        <v>43651</v>
      </c>
      <c r="C403" s="13">
        <v>0.95200104166666666</v>
      </c>
      <c r="D403" t="s">
        <v>129</v>
      </c>
      <c r="E403" t="s">
        <v>130</v>
      </c>
      <c r="F403">
        <v>2.3199999999999998</v>
      </c>
      <c r="G403" t="s">
        <v>130</v>
      </c>
      <c r="H403">
        <v>35.76</v>
      </c>
      <c r="I403">
        <v>-117.574</v>
      </c>
      <c r="J403">
        <v>8</v>
      </c>
      <c r="K403" t="s">
        <v>131</v>
      </c>
      <c r="L403">
        <v>95</v>
      </c>
      <c r="M403">
        <v>0.12</v>
      </c>
      <c r="N403">
        <v>0.11</v>
      </c>
      <c r="O403">
        <v>0.32</v>
      </c>
      <c r="P403">
        <v>0</v>
      </c>
      <c r="Q403">
        <v>310</v>
      </c>
      <c r="R403">
        <v>81</v>
      </c>
      <c r="S403">
        <v>-176</v>
      </c>
      <c r="T403">
        <v>14</v>
      </c>
      <c r="U403">
        <v>13</v>
      </c>
      <c r="V403">
        <v>30</v>
      </c>
      <c r="W403">
        <v>6</v>
      </c>
      <c r="X403" t="s">
        <v>131</v>
      </c>
      <c r="Y403">
        <v>100</v>
      </c>
      <c r="Z403">
        <v>32</v>
      </c>
      <c r="AA403">
        <v>33</v>
      </c>
      <c r="AB403">
        <v>115</v>
      </c>
    </row>
    <row r="404" spans="1:28" x14ac:dyDescent="0.2">
      <c r="A404" s="4">
        <v>38455847</v>
      </c>
      <c r="B404" s="1">
        <v>43651</v>
      </c>
      <c r="C404" s="13">
        <v>0.95883657407407397</v>
      </c>
      <c r="D404" t="s">
        <v>129</v>
      </c>
      <c r="E404" t="s">
        <v>130</v>
      </c>
      <c r="F404">
        <v>2.02</v>
      </c>
      <c r="G404" t="s">
        <v>130</v>
      </c>
      <c r="H404">
        <v>35.765000000000001</v>
      </c>
      <c r="I404">
        <v>-117.578</v>
      </c>
      <c r="J404">
        <v>7.6</v>
      </c>
      <c r="K404" t="s">
        <v>131</v>
      </c>
      <c r="L404">
        <v>62</v>
      </c>
      <c r="M404">
        <v>0.1</v>
      </c>
      <c r="N404">
        <v>0.12</v>
      </c>
      <c r="O404">
        <v>0.39</v>
      </c>
      <c r="P404">
        <v>0</v>
      </c>
      <c r="Q404">
        <v>281</v>
      </c>
      <c r="R404">
        <v>76</v>
      </c>
      <c r="S404">
        <v>-165</v>
      </c>
      <c r="T404">
        <v>17</v>
      </c>
      <c r="U404">
        <v>17</v>
      </c>
      <c r="V404">
        <v>20</v>
      </c>
      <c r="W404">
        <v>3</v>
      </c>
      <c r="X404" t="s">
        <v>131</v>
      </c>
      <c r="Y404">
        <v>99</v>
      </c>
      <c r="Z404">
        <v>30</v>
      </c>
      <c r="AA404">
        <v>26</v>
      </c>
      <c r="AB404">
        <v>108</v>
      </c>
    </row>
    <row r="405" spans="1:28" x14ac:dyDescent="0.2">
      <c r="A405" s="4">
        <v>38455855</v>
      </c>
      <c r="B405" s="1">
        <v>43651</v>
      </c>
      <c r="C405" s="13">
        <v>0.95911898148148145</v>
      </c>
      <c r="D405" t="s">
        <v>129</v>
      </c>
      <c r="E405" t="s">
        <v>130</v>
      </c>
      <c r="F405">
        <v>2.48</v>
      </c>
      <c r="G405" t="s">
        <v>130</v>
      </c>
      <c r="H405">
        <v>35.686</v>
      </c>
      <c r="I405">
        <v>-117.505</v>
      </c>
      <c r="J405">
        <v>1.6</v>
      </c>
      <c r="K405" t="s">
        <v>131</v>
      </c>
      <c r="L405">
        <v>70</v>
      </c>
      <c r="M405">
        <v>0.16</v>
      </c>
      <c r="N405">
        <v>0.16</v>
      </c>
      <c r="O405">
        <v>0.36</v>
      </c>
      <c r="P405">
        <v>0</v>
      </c>
      <c r="Q405">
        <v>306</v>
      </c>
      <c r="R405">
        <v>72</v>
      </c>
      <c r="S405">
        <v>144</v>
      </c>
      <c r="T405">
        <v>20</v>
      </c>
      <c r="U405">
        <v>24</v>
      </c>
      <c r="V405">
        <v>25</v>
      </c>
      <c r="W405">
        <v>30</v>
      </c>
      <c r="X405" t="s">
        <v>131</v>
      </c>
      <c r="Y405">
        <v>91</v>
      </c>
      <c r="Z405">
        <v>62</v>
      </c>
      <c r="AA405">
        <v>9</v>
      </c>
      <c r="AB405">
        <v>85</v>
      </c>
    </row>
    <row r="406" spans="1:28" x14ac:dyDescent="0.2">
      <c r="A406" s="4">
        <v>38455903</v>
      </c>
      <c r="B406" s="1">
        <v>43651</v>
      </c>
      <c r="C406" s="13">
        <v>0.96355821759259264</v>
      </c>
      <c r="D406" t="s">
        <v>129</v>
      </c>
      <c r="E406" t="s">
        <v>130</v>
      </c>
      <c r="F406">
        <v>2.66</v>
      </c>
      <c r="G406" t="s">
        <v>130</v>
      </c>
      <c r="H406">
        <v>35.798999999999999</v>
      </c>
      <c r="I406">
        <v>-117.61</v>
      </c>
      <c r="J406">
        <v>4.7</v>
      </c>
      <c r="K406" t="s">
        <v>131</v>
      </c>
      <c r="L406">
        <v>90</v>
      </c>
      <c r="M406">
        <v>0.11</v>
      </c>
      <c r="N406">
        <v>0.1</v>
      </c>
      <c r="O406">
        <v>0.2</v>
      </c>
      <c r="P406">
        <v>0</v>
      </c>
      <c r="Q406">
        <v>314</v>
      </c>
      <c r="R406">
        <v>67</v>
      </c>
      <c r="S406">
        <v>-169</v>
      </c>
      <c r="T406">
        <v>21</v>
      </c>
      <c r="U406">
        <v>16</v>
      </c>
      <c r="V406">
        <v>34</v>
      </c>
      <c r="W406">
        <v>13</v>
      </c>
      <c r="X406" t="s">
        <v>131</v>
      </c>
      <c r="Y406">
        <v>89</v>
      </c>
      <c r="Z406">
        <v>54</v>
      </c>
      <c r="AA406">
        <v>33</v>
      </c>
      <c r="AB406">
        <v>73</v>
      </c>
    </row>
    <row r="407" spans="1:28" x14ac:dyDescent="0.2">
      <c r="A407" s="4">
        <v>38455919</v>
      </c>
      <c r="B407" s="1">
        <v>43651</v>
      </c>
      <c r="C407" s="13">
        <v>0.96660601851851846</v>
      </c>
      <c r="D407" t="s">
        <v>129</v>
      </c>
      <c r="E407" t="s">
        <v>130</v>
      </c>
      <c r="F407">
        <v>2.2599999999999998</v>
      </c>
      <c r="G407" t="s">
        <v>130</v>
      </c>
      <c r="H407">
        <v>35.68</v>
      </c>
      <c r="I407">
        <v>-117.48</v>
      </c>
      <c r="J407">
        <v>1.3</v>
      </c>
      <c r="K407" t="s">
        <v>131</v>
      </c>
      <c r="L407">
        <v>70</v>
      </c>
      <c r="M407">
        <v>0.13</v>
      </c>
      <c r="N407">
        <v>0.14000000000000001</v>
      </c>
      <c r="O407">
        <v>0.32</v>
      </c>
      <c r="P407">
        <v>0</v>
      </c>
      <c r="Q407">
        <v>150</v>
      </c>
      <c r="R407">
        <v>82</v>
      </c>
      <c r="S407">
        <v>-164</v>
      </c>
      <c r="T407">
        <v>11</v>
      </c>
      <c r="U407">
        <v>12</v>
      </c>
      <c r="V407">
        <v>28</v>
      </c>
      <c r="W407">
        <v>7</v>
      </c>
      <c r="X407" t="s">
        <v>131</v>
      </c>
      <c r="Y407">
        <v>100</v>
      </c>
      <c r="Z407">
        <v>68</v>
      </c>
      <c r="AA407">
        <v>30</v>
      </c>
      <c r="AB407">
        <v>62</v>
      </c>
    </row>
    <row r="408" spans="1:28" ht="17" x14ac:dyDescent="0.25">
      <c r="A408" s="3">
        <v>37442917</v>
      </c>
      <c r="B408" s="1">
        <v>43651</v>
      </c>
      <c r="C408" s="13">
        <v>0.98158749999999995</v>
      </c>
      <c r="D408" t="s">
        <v>129</v>
      </c>
      <c r="E408" t="s">
        <v>130</v>
      </c>
      <c r="F408">
        <v>2</v>
      </c>
      <c r="G408" t="s">
        <v>130</v>
      </c>
      <c r="H408">
        <v>35.619</v>
      </c>
      <c r="I408">
        <v>-117.56100000000001</v>
      </c>
      <c r="J408">
        <v>6.5</v>
      </c>
      <c r="K408" t="s">
        <v>131</v>
      </c>
      <c r="L408">
        <v>69</v>
      </c>
      <c r="M408">
        <v>0.19</v>
      </c>
      <c r="N408">
        <v>0.18</v>
      </c>
      <c r="O408">
        <v>0.61</v>
      </c>
      <c r="P408">
        <v>0</v>
      </c>
      <c r="Q408">
        <v>149</v>
      </c>
      <c r="R408">
        <v>83</v>
      </c>
      <c r="S408">
        <v>116</v>
      </c>
      <c r="T408">
        <v>53</v>
      </c>
      <c r="U408">
        <v>51</v>
      </c>
      <c r="V408">
        <v>10</v>
      </c>
      <c r="W408">
        <v>59</v>
      </c>
      <c r="X408" t="s">
        <v>134</v>
      </c>
      <c r="Y408">
        <v>28</v>
      </c>
      <c r="Z408">
        <v>19</v>
      </c>
      <c r="AA408">
        <v>0</v>
      </c>
      <c r="AB408">
        <v>0</v>
      </c>
    </row>
    <row r="409" spans="1:28" x14ac:dyDescent="0.2">
      <c r="A409" s="4">
        <v>38456087</v>
      </c>
      <c r="B409" s="1">
        <v>43651</v>
      </c>
      <c r="C409" s="13">
        <v>0.98276168981481471</v>
      </c>
      <c r="D409" t="s">
        <v>129</v>
      </c>
      <c r="E409" t="s">
        <v>130</v>
      </c>
      <c r="F409">
        <v>2.08</v>
      </c>
      <c r="G409" t="s">
        <v>130</v>
      </c>
      <c r="H409">
        <v>35.75</v>
      </c>
      <c r="I409">
        <v>-117.566</v>
      </c>
      <c r="J409">
        <v>4.5</v>
      </c>
      <c r="K409" t="s">
        <v>131</v>
      </c>
      <c r="L409">
        <v>69</v>
      </c>
      <c r="M409">
        <v>0.14000000000000001</v>
      </c>
      <c r="N409">
        <v>0.14000000000000001</v>
      </c>
      <c r="O409">
        <v>0.39</v>
      </c>
      <c r="P409">
        <v>0</v>
      </c>
      <c r="Q409">
        <v>301</v>
      </c>
      <c r="R409">
        <v>81</v>
      </c>
      <c r="S409">
        <v>-174</v>
      </c>
      <c r="T409">
        <v>14</v>
      </c>
      <c r="U409">
        <v>17</v>
      </c>
      <c r="V409">
        <v>20</v>
      </c>
      <c r="W409">
        <v>0</v>
      </c>
      <c r="X409" t="s">
        <v>131</v>
      </c>
      <c r="Y409">
        <v>100</v>
      </c>
      <c r="Z409">
        <v>55</v>
      </c>
      <c r="AA409">
        <v>26</v>
      </c>
      <c r="AB409">
        <v>66</v>
      </c>
    </row>
    <row r="410" spans="1:28" x14ac:dyDescent="0.2">
      <c r="A410" s="4">
        <v>38456095</v>
      </c>
      <c r="B410" s="1">
        <v>43651</v>
      </c>
      <c r="C410" s="13">
        <v>0.98293726851851859</v>
      </c>
      <c r="D410" t="s">
        <v>129</v>
      </c>
      <c r="E410" t="s">
        <v>130</v>
      </c>
      <c r="F410">
        <v>2.42</v>
      </c>
      <c r="G410" t="s">
        <v>130</v>
      </c>
      <c r="H410">
        <v>35.570999999999998</v>
      </c>
      <c r="I410">
        <v>-117.611</v>
      </c>
      <c r="J410">
        <v>6.2</v>
      </c>
      <c r="K410" t="s">
        <v>131</v>
      </c>
      <c r="L410">
        <v>79</v>
      </c>
      <c r="M410">
        <v>0.13</v>
      </c>
      <c r="N410">
        <v>0.12</v>
      </c>
      <c r="O410">
        <v>0.44</v>
      </c>
      <c r="P410">
        <v>0</v>
      </c>
      <c r="Q410">
        <v>311</v>
      </c>
      <c r="R410">
        <v>60</v>
      </c>
      <c r="S410">
        <v>-178</v>
      </c>
      <c r="T410">
        <v>19</v>
      </c>
      <c r="U410">
        <v>29</v>
      </c>
      <c r="V410">
        <v>18</v>
      </c>
      <c r="W410">
        <v>21</v>
      </c>
      <c r="X410" t="s">
        <v>131</v>
      </c>
      <c r="Y410">
        <v>87</v>
      </c>
      <c r="Z410">
        <v>23</v>
      </c>
      <c r="AA410">
        <v>12</v>
      </c>
      <c r="AB410">
        <v>136</v>
      </c>
    </row>
    <row r="411" spans="1:28" x14ac:dyDescent="0.2">
      <c r="A411" s="4">
        <v>38456175</v>
      </c>
      <c r="B411" s="1">
        <v>43651</v>
      </c>
      <c r="C411" s="13">
        <v>0.99344120370370381</v>
      </c>
      <c r="D411" t="s">
        <v>129</v>
      </c>
      <c r="E411" t="s">
        <v>130</v>
      </c>
      <c r="F411">
        <v>2.0099999999999998</v>
      </c>
      <c r="G411" t="s">
        <v>130</v>
      </c>
      <c r="H411">
        <v>35.74</v>
      </c>
      <c r="I411">
        <v>-117.566</v>
      </c>
      <c r="J411">
        <v>3</v>
      </c>
      <c r="K411" t="s">
        <v>131</v>
      </c>
      <c r="L411">
        <v>50</v>
      </c>
      <c r="M411">
        <v>0.12</v>
      </c>
      <c r="N411">
        <v>0.16</v>
      </c>
      <c r="O411">
        <v>0.36</v>
      </c>
      <c r="P411">
        <v>0</v>
      </c>
      <c r="Q411">
        <v>326</v>
      </c>
      <c r="R411">
        <v>87</v>
      </c>
      <c r="S411">
        <v>-178</v>
      </c>
      <c r="T411">
        <v>19</v>
      </c>
      <c r="U411">
        <v>23</v>
      </c>
      <c r="V411">
        <v>20</v>
      </c>
      <c r="W411">
        <v>12</v>
      </c>
      <c r="X411" t="s">
        <v>131</v>
      </c>
      <c r="Y411">
        <v>96</v>
      </c>
      <c r="Z411">
        <v>69</v>
      </c>
      <c r="AA411">
        <v>23</v>
      </c>
      <c r="AB411">
        <v>47</v>
      </c>
    </row>
    <row r="412" spans="1:28" x14ac:dyDescent="0.2">
      <c r="A412" s="4">
        <v>38456199</v>
      </c>
      <c r="B412" s="1">
        <v>43651</v>
      </c>
      <c r="C412" s="13">
        <v>0.99445416666666675</v>
      </c>
      <c r="D412" t="s">
        <v>129</v>
      </c>
      <c r="E412" t="s">
        <v>130</v>
      </c>
      <c r="F412">
        <v>2.17</v>
      </c>
      <c r="G412" t="s">
        <v>130</v>
      </c>
      <c r="H412">
        <v>35.677999999999997</v>
      </c>
      <c r="I412">
        <v>-117.473</v>
      </c>
      <c r="J412">
        <v>6.3</v>
      </c>
      <c r="K412" t="s">
        <v>131</v>
      </c>
      <c r="L412">
        <v>58</v>
      </c>
      <c r="M412">
        <v>0.13</v>
      </c>
      <c r="N412">
        <v>0.16</v>
      </c>
      <c r="O412">
        <v>0.52</v>
      </c>
      <c r="P412">
        <v>0</v>
      </c>
      <c r="Q412">
        <v>339</v>
      </c>
      <c r="R412">
        <v>83</v>
      </c>
      <c r="S412">
        <v>176</v>
      </c>
      <c r="T412">
        <v>17</v>
      </c>
      <c r="U412">
        <v>17</v>
      </c>
      <c r="V412">
        <v>18</v>
      </c>
      <c r="W412">
        <v>25</v>
      </c>
      <c r="X412" t="s">
        <v>131</v>
      </c>
      <c r="Y412">
        <v>100</v>
      </c>
      <c r="Z412">
        <v>22</v>
      </c>
      <c r="AA412">
        <v>24</v>
      </c>
      <c r="AB412">
        <v>133</v>
      </c>
    </row>
    <row r="413" spans="1:28" x14ac:dyDescent="0.2">
      <c r="A413" s="4">
        <v>38456239</v>
      </c>
      <c r="B413" s="1">
        <v>43651</v>
      </c>
      <c r="C413" s="13">
        <v>0.99876886574074064</v>
      </c>
      <c r="D413" t="s">
        <v>129</v>
      </c>
      <c r="E413" t="s">
        <v>130</v>
      </c>
      <c r="F413">
        <v>2.14</v>
      </c>
      <c r="G413" t="s">
        <v>130</v>
      </c>
      <c r="H413">
        <v>35.720999999999997</v>
      </c>
      <c r="I413">
        <v>-117.538</v>
      </c>
      <c r="J413">
        <v>2</v>
      </c>
      <c r="K413" t="s">
        <v>131</v>
      </c>
      <c r="L413">
        <v>53</v>
      </c>
      <c r="M413">
        <v>0.13</v>
      </c>
      <c r="N413">
        <v>0.16</v>
      </c>
      <c r="O413">
        <v>0.39</v>
      </c>
      <c r="P413">
        <v>0</v>
      </c>
      <c r="Q413">
        <v>309</v>
      </c>
      <c r="R413">
        <v>73</v>
      </c>
      <c r="S413">
        <v>-177</v>
      </c>
      <c r="T413">
        <v>18</v>
      </c>
      <c r="U413">
        <v>17</v>
      </c>
      <c r="V413">
        <v>27</v>
      </c>
      <c r="W413">
        <v>0</v>
      </c>
      <c r="X413" t="s">
        <v>131</v>
      </c>
      <c r="Y413">
        <v>100</v>
      </c>
      <c r="Z413">
        <v>71</v>
      </c>
      <c r="AA413">
        <v>24</v>
      </c>
      <c r="AB413">
        <v>57</v>
      </c>
    </row>
    <row r="414" spans="1:28" ht="17" x14ac:dyDescent="0.25">
      <c r="A414" s="3">
        <v>38456327</v>
      </c>
      <c r="B414" s="1">
        <v>43652</v>
      </c>
      <c r="C414" s="13">
        <v>7.6304398148148147E-3</v>
      </c>
      <c r="D414" t="s">
        <v>129</v>
      </c>
      <c r="E414" t="s">
        <v>130</v>
      </c>
      <c r="F414">
        <v>2.58</v>
      </c>
      <c r="G414" t="s">
        <v>130</v>
      </c>
      <c r="H414">
        <v>35.765000000000001</v>
      </c>
      <c r="I414">
        <v>-117.56699999999999</v>
      </c>
      <c r="J414">
        <v>6.4</v>
      </c>
      <c r="K414" t="s">
        <v>131</v>
      </c>
      <c r="L414">
        <v>60</v>
      </c>
      <c r="M414">
        <v>0.12</v>
      </c>
      <c r="N414">
        <v>0.14000000000000001</v>
      </c>
      <c r="O414">
        <v>0.45</v>
      </c>
      <c r="P414">
        <v>0</v>
      </c>
      <c r="Q414">
        <v>308</v>
      </c>
      <c r="R414">
        <v>87</v>
      </c>
      <c r="S414">
        <v>-179</v>
      </c>
      <c r="T414">
        <v>16</v>
      </c>
      <c r="U414">
        <v>13</v>
      </c>
      <c r="V414">
        <v>25</v>
      </c>
      <c r="W414">
        <v>5</v>
      </c>
      <c r="X414" t="s">
        <v>131</v>
      </c>
      <c r="Y414">
        <v>100</v>
      </c>
      <c r="Z414">
        <v>61</v>
      </c>
      <c r="AA414">
        <v>25</v>
      </c>
      <c r="AB414">
        <v>56</v>
      </c>
    </row>
    <row r="415" spans="1:28" x14ac:dyDescent="0.2">
      <c r="A415" s="4">
        <v>38456351</v>
      </c>
      <c r="B415" s="1">
        <v>43652</v>
      </c>
      <c r="C415" s="13">
        <v>9.05925925925926E-3</v>
      </c>
      <c r="D415" t="s">
        <v>129</v>
      </c>
      <c r="E415" t="s">
        <v>130</v>
      </c>
      <c r="F415">
        <v>3.5</v>
      </c>
      <c r="G415" t="s">
        <v>130</v>
      </c>
      <c r="H415">
        <v>35.728000000000002</v>
      </c>
      <c r="I415">
        <v>-117.562</v>
      </c>
      <c r="J415">
        <v>3.1</v>
      </c>
      <c r="K415" t="s">
        <v>131</v>
      </c>
      <c r="L415">
        <v>109</v>
      </c>
      <c r="M415">
        <v>0.21</v>
      </c>
      <c r="N415">
        <v>0.15</v>
      </c>
      <c r="O415">
        <v>0.63</v>
      </c>
      <c r="P415">
        <v>0</v>
      </c>
      <c r="Q415">
        <v>304</v>
      </c>
      <c r="R415">
        <v>59</v>
      </c>
      <c r="S415">
        <v>-170</v>
      </c>
      <c r="T415">
        <v>14</v>
      </c>
      <c r="U415">
        <v>16</v>
      </c>
      <c r="V415">
        <v>43</v>
      </c>
      <c r="W415">
        <v>13</v>
      </c>
      <c r="X415" t="s">
        <v>131</v>
      </c>
      <c r="Y415">
        <v>100</v>
      </c>
      <c r="Z415">
        <v>69</v>
      </c>
      <c r="AA415">
        <v>47</v>
      </c>
      <c r="AB415">
        <v>58</v>
      </c>
    </row>
    <row r="416" spans="1:28" x14ac:dyDescent="0.2">
      <c r="A416" s="4">
        <v>38456359</v>
      </c>
      <c r="B416" s="1">
        <v>43652</v>
      </c>
      <c r="C416" s="13">
        <v>9.6350694444444444E-3</v>
      </c>
      <c r="D416" t="s">
        <v>129</v>
      </c>
      <c r="E416" t="s">
        <v>130</v>
      </c>
      <c r="F416">
        <v>2.71</v>
      </c>
      <c r="G416" t="s">
        <v>130</v>
      </c>
      <c r="H416">
        <v>35.747</v>
      </c>
      <c r="I416">
        <v>-117.545</v>
      </c>
      <c r="J416">
        <v>10.5</v>
      </c>
      <c r="K416" t="s">
        <v>131</v>
      </c>
      <c r="L416">
        <v>66</v>
      </c>
      <c r="M416">
        <v>0.15</v>
      </c>
      <c r="N416">
        <v>0.17</v>
      </c>
      <c r="O416">
        <v>0.39</v>
      </c>
      <c r="P416">
        <v>0</v>
      </c>
      <c r="Q416">
        <v>320</v>
      </c>
      <c r="R416">
        <v>67</v>
      </c>
      <c r="S416">
        <v>-179</v>
      </c>
      <c r="T416">
        <v>31</v>
      </c>
      <c r="U416">
        <v>32</v>
      </c>
      <c r="V416">
        <v>21</v>
      </c>
      <c r="W416">
        <v>27</v>
      </c>
      <c r="X416" t="s">
        <v>133</v>
      </c>
      <c r="Y416">
        <v>67</v>
      </c>
      <c r="Z416">
        <v>43</v>
      </c>
      <c r="AA416">
        <v>4</v>
      </c>
      <c r="AB416">
        <v>107</v>
      </c>
    </row>
    <row r="417" spans="1:28" x14ac:dyDescent="0.2">
      <c r="A417" s="4">
        <v>38456367</v>
      </c>
      <c r="B417" s="1">
        <v>43652</v>
      </c>
      <c r="C417" s="13">
        <v>1.0204976851851852E-2</v>
      </c>
      <c r="D417" t="s">
        <v>129</v>
      </c>
      <c r="E417" t="s">
        <v>130</v>
      </c>
      <c r="F417">
        <v>2.76</v>
      </c>
      <c r="G417" t="s">
        <v>130</v>
      </c>
      <c r="H417">
        <v>35.771000000000001</v>
      </c>
      <c r="I417">
        <v>-117.6</v>
      </c>
      <c r="J417">
        <v>2.6</v>
      </c>
      <c r="K417" t="s">
        <v>131</v>
      </c>
      <c r="L417">
        <v>76</v>
      </c>
      <c r="M417">
        <v>0.15</v>
      </c>
      <c r="N417">
        <v>0.14000000000000001</v>
      </c>
      <c r="O417">
        <v>0.32</v>
      </c>
      <c r="P417">
        <v>0</v>
      </c>
      <c r="Q417">
        <v>340</v>
      </c>
      <c r="R417">
        <v>76</v>
      </c>
      <c r="S417">
        <v>179</v>
      </c>
      <c r="T417">
        <v>13</v>
      </c>
      <c r="U417">
        <v>18</v>
      </c>
      <c r="V417">
        <v>33</v>
      </c>
      <c r="W417">
        <v>10</v>
      </c>
      <c r="X417" t="s">
        <v>131</v>
      </c>
      <c r="Y417">
        <v>100</v>
      </c>
      <c r="Z417">
        <v>73</v>
      </c>
      <c r="AA417">
        <v>29</v>
      </c>
      <c r="AB417">
        <v>40</v>
      </c>
    </row>
    <row r="418" spans="1:28" x14ac:dyDescent="0.2">
      <c r="A418" s="4">
        <v>38456375</v>
      </c>
      <c r="B418" s="1">
        <v>43652</v>
      </c>
      <c r="C418" s="13">
        <v>1.0869560185185185E-2</v>
      </c>
      <c r="D418" t="s">
        <v>129</v>
      </c>
      <c r="E418" t="s">
        <v>130</v>
      </c>
      <c r="F418">
        <v>2.93</v>
      </c>
      <c r="G418" t="s">
        <v>130</v>
      </c>
      <c r="H418">
        <v>35.773000000000003</v>
      </c>
      <c r="I418">
        <v>-117.598</v>
      </c>
      <c r="J418">
        <v>2.8</v>
      </c>
      <c r="K418" t="s">
        <v>131</v>
      </c>
      <c r="L418">
        <v>91</v>
      </c>
      <c r="M418">
        <v>0.14000000000000001</v>
      </c>
      <c r="N418">
        <v>0.12</v>
      </c>
      <c r="O418">
        <v>0.27</v>
      </c>
      <c r="P418">
        <v>0</v>
      </c>
      <c r="Q418">
        <v>152</v>
      </c>
      <c r="R418">
        <v>89</v>
      </c>
      <c r="S418">
        <v>161</v>
      </c>
      <c r="T418">
        <v>12</v>
      </c>
      <c r="U418">
        <v>9</v>
      </c>
      <c r="V418">
        <v>35</v>
      </c>
      <c r="W418">
        <v>14</v>
      </c>
      <c r="X418" t="s">
        <v>131</v>
      </c>
      <c r="Y418">
        <v>100</v>
      </c>
      <c r="Z418">
        <v>74</v>
      </c>
      <c r="AA418">
        <v>35</v>
      </c>
      <c r="AB418">
        <v>43</v>
      </c>
    </row>
    <row r="419" spans="1:28" x14ac:dyDescent="0.2">
      <c r="A419" s="4">
        <v>38456391</v>
      </c>
      <c r="B419" s="1">
        <v>43652</v>
      </c>
      <c r="C419" s="13">
        <v>1.3168865740740741E-2</v>
      </c>
      <c r="D419" t="s">
        <v>129</v>
      </c>
      <c r="E419" t="s">
        <v>130</v>
      </c>
      <c r="F419">
        <v>2.66</v>
      </c>
      <c r="G419" t="s">
        <v>130</v>
      </c>
      <c r="H419">
        <v>35.770000000000003</v>
      </c>
      <c r="I419">
        <v>-117.61799999999999</v>
      </c>
      <c r="J419">
        <v>3.1</v>
      </c>
      <c r="K419" t="s">
        <v>131</v>
      </c>
      <c r="L419">
        <v>79</v>
      </c>
      <c r="M419">
        <v>0.15</v>
      </c>
      <c r="N419">
        <v>0.14000000000000001</v>
      </c>
      <c r="O419">
        <v>0.32</v>
      </c>
      <c r="P419">
        <v>0</v>
      </c>
      <c r="Q419">
        <v>342</v>
      </c>
      <c r="R419">
        <v>79</v>
      </c>
      <c r="S419">
        <v>161</v>
      </c>
      <c r="T419">
        <v>14</v>
      </c>
      <c r="U419">
        <v>12</v>
      </c>
      <c r="V419">
        <v>26</v>
      </c>
      <c r="W419">
        <v>4</v>
      </c>
      <c r="X419" t="s">
        <v>131</v>
      </c>
      <c r="Y419">
        <v>100</v>
      </c>
      <c r="Z419">
        <v>69</v>
      </c>
      <c r="AA419">
        <v>30</v>
      </c>
      <c r="AB419">
        <v>38</v>
      </c>
    </row>
    <row r="420" spans="1:28" ht="17" x14ac:dyDescent="0.25">
      <c r="A420" s="3">
        <v>38456399</v>
      </c>
      <c r="B420" s="1">
        <v>43652</v>
      </c>
      <c r="C420" s="13">
        <v>1.3957291666666668E-2</v>
      </c>
      <c r="D420" t="s">
        <v>129</v>
      </c>
      <c r="E420" t="s">
        <v>130</v>
      </c>
      <c r="F420">
        <v>2.17</v>
      </c>
      <c r="G420" t="s">
        <v>130</v>
      </c>
      <c r="H420">
        <v>35.777999999999999</v>
      </c>
      <c r="I420">
        <v>-117.55800000000001</v>
      </c>
      <c r="J420">
        <v>6</v>
      </c>
      <c r="K420" t="s">
        <v>131</v>
      </c>
      <c r="L420">
        <v>17</v>
      </c>
      <c r="M420">
        <v>0.06</v>
      </c>
      <c r="N420">
        <v>0.21</v>
      </c>
      <c r="O420">
        <v>0.5</v>
      </c>
      <c r="P420">
        <v>0</v>
      </c>
      <c r="Q420">
        <v>331</v>
      </c>
      <c r="R420">
        <v>67</v>
      </c>
      <c r="S420">
        <v>170</v>
      </c>
      <c r="T420">
        <v>34</v>
      </c>
      <c r="U420">
        <v>47</v>
      </c>
      <c r="V420">
        <v>23</v>
      </c>
      <c r="W420">
        <v>20</v>
      </c>
      <c r="X420" t="s">
        <v>132</v>
      </c>
      <c r="Y420">
        <v>67</v>
      </c>
      <c r="Z420">
        <v>75</v>
      </c>
      <c r="AA420">
        <v>24</v>
      </c>
      <c r="AB420">
        <v>41</v>
      </c>
    </row>
    <row r="421" spans="1:28" x14ac:dyDescent="0.2">
      <c r="A421" s="4">
        <v>38456407</v>
      </c>
      <c r="B421" s="1">
        <v>43652</v>
      </c>
      <c r="C421" s="13">
        <v>1.3971527777777777E-2</v>
      </c>
      <c r="D421" t="s">
        <v>129</v>
      </c>
      <c r="E421" t="s">
        <v>130</v>
      </c>
      <c r="F421">
        <v>2.94</v>
      </c>
      <c r="G421" t="s">
        <v>130</v>
      </c>
      <c r="H421">
        <v>35.743000000000002</v>
      </c>
      <c r="I421">
        <v>-117.548</v>
      </c>
      <c r="J421">
        <v>9.9</v>
      </c>
      <c r="K421" t="s">
        <v>131</v>
      </c>
      <c r="L421">
        <v>67</v>
      </c>
      <c r="M421">
        <v>0.15</v>
      </c>
      <c r="N421">
        <v>0.17</v>
      </c>
      <c r="O421">
        <v>0.41</v>
      </c>
      <c r="P421">
        <v>0</v>
      </c>
      <c r="Q421">
        <v>340</v>
      </c>
      <c r="R421">
        <v>83</v>
      </c>
      <c r="S421">
        <v>-179</v>
      </c>
      <c r="T421">
        <v>18</v>
      </c>
      <c r="U421">
        <v>21</v>
      </c>
      <c r="V421">
        <v>21</v>
      </c>
      <c r="W421">
        <v>14</v>
      </c>
      <c r="X421" t="s">
        <v>131</v>
      </c>
      <c r="Y421">
        <v>100</v>
      </c>
      <c r="Z421">
        <v>35</v>
      </c>
      <c r="AA421">
        <v>30</v>
      </c>
      <c r="AB421">
        <v>110</v>
      </c>
    </row>
    <row r="422" spans="1:28" ht="17" x14ac:dyDescent="0.25">
      <c r="A422" s="3">
        <v>38456591</v>
      </c>
      <c r="B422" s="1">
        <v>43652</v>
      </c>
      <c r="C422" s="13">
        <v>3.2577314814814816E-2</v>
      </c>
      <c r="D422" t="s">
        <v>129</v>
      </c>
      <c r="E422" t="s">
        <v>130</v>
      </c>
      <c r="F422">
        <v>2.14</v>
      </c>
      <c r="G422" t="s">
        <v>130</v>
      </c>
      <c r="H422">
        <v>35.673999999999999</v>
      </c>
      <c r="I422">
        <v>-117.51</v>
      </c>
      <c r="J422">
        <v>5.0999999999999996</v>
      </c>
      <c r="K422" t="s">
        <v>131</v>
      </c>
      <c r="L422">
        <v>66</v>
      </c>
      <c r="M422">
        <v>0.13</v>
      </c>
      <c r="N422">
        <v>0.14000000000000001</v>
      </c>
      <c r="O422">
        <v>0.56000000000000005</v>
      </c>
      <c r="P422">
        <v>0</v>
      </c>
      <c r="Q422">
        <v>349</v>
      </c>
      <c r="R422">
        <v>86</v>
      </c>
      <c r="S422">
        <v>167</v>
      </c>
      <c r="T422">
        <v>18</v>
      </c>
      <c r="U422">
        <v>17</v>
      </c>
      <c r="V422">
        <v>21</v>
      </c>
      <c r="W422">
        <v>15</v>
      </c>
      <c r="X422" t="s">
        <v>131</v>
      </c>
      <c r="Y422">
        <v>99</v>
      </c>
      <c r="Z422">
        <v>57</v>
      </c>
      <c r="AA422">
        <v>20</v>
      </c>
      <c r="AB422">
        <v>58</v>
      </c>
    </row>
    <row r="423" spans="1:28" x14ac:dyDescent="0.2">
      <c r="A423" s="4">
        <v>38456615</v>
      </c>
      <c r="B423" s="1">
        <v>43652</v>
      </c>
      <c r="C423" s="13">
        <v>3.5714120370370368E-2</v>
      </c>
      <c r="D423" t="s">
        <v>129</v>
      </c>
      <c r="E423" t="s">
        <v>130</v>
      </c>
      <c r="F423">
        <v>3.67</v>
      </c>
      <c r="G423" t="s">
        <v>48</v>
      </c>
      <c r="H423">
        <v>35.75</v>
      </c>
      <c r="I423">
        <v>-117.584</v>
      </c>
      <c r="J423">
        <v>6.6</v>
      </c>
      <c r="K423" t="s">
        <v>131</v>
      </c>
      <c r="L423">
        <v>143</v>
      </c>
      <c r="M423">
        <v>0.14000000000000001</v>
      </c>
      <c r="N423">
        <v>0.09</v>
      </c>
      <c r="O423">
        <v>0.28000000000000003</v>
      </c>
      <c r="P423">
        <v>0</v>
      </c>
      <c r="Q423">
        <v>339</v>
      </c>
      <c r="R423">
        <v>82</v>
      </c>
      <c r="S423">
        <v>-171</v>
      </c>
      <c r="T423">
        <v>13</v>
      </c>
      <c r="U423">
        <v>16</v>
      </c>
      <c r="V423">
        <v>63</v>
      </c>
      <c r="W423">
        <v>14</v>
      </c>
      <c r="X423" t="s">
        <v>131</v>
      </c>
      <c r="Y423">
        <v>100</v>
      </c>
      <c r="Z423">
        <v>34</v>
      </c>
      <c r="AA423">
        <v>59</v>
      </c>
      <c r="AB423">
        <v>114</v>
      </c>
    </row>
    <row r="424" spans="1:28" ht="17" x14ac:dyDescent="0.25">
      <c r="A424" s="3">
        <v>38456623</v>
      </c>
      <c r="B424" s="1">
        <v>43652</v>
      </c>
      <c r="C424" s="13">
        <v>3.603877314814815E-2</v>
      </c>
      <c r="D424" t="s">
        <v>129</v>
      </c>
      <c r="E424" t="s">
        <v>130</v>
      </c>
      <c r="F424">
        <v>2.91</v>
      </c>
      <c r="G424" t="s">
        <v>130</v>
      </c>
      <c r="H424">
        <v>35.688000000000002</v>
      </c>
      <c r="I424">
        <v>-117.486</v>
      </c>
      <c r="J424">
        <v>7.7</v>
      </c>
      <c r="K424" t="s">
        <v>131</v>
      </c>
      <c r="L424">
        <v>40</v>
      </c>
      <c r="M424">
        <v>0.12</v>
      </c>
      <c r="N424">
        <v>0.21</v>
      </c>
      <c r="O424">
        <v>0.79</v>
      </c>
      <c r="P424">
        <v>0</v>
      </c>
      <c r="Q424">
        <v>168</v>
      </c>
      <c r="R424">
        <v>46</v>
      </c>
      <c r="S424">
        <v>149</v>
      </c>
      <c r="T424">
        <v>44</v>
      </c>
      <c r="U424">
        <v>45</v>
      </c>
      <c r="V424">
        <v>18</v>
      </c>
      <c r="W424">
        <v>46</v>
      </c>
      <c r="X424" t="s">
        <v>134</v>
      </c>
      <c r="Y424">
        <v>43</v>
      </c>
      <c r="Z424">
        <v>42</v>
      </c>
      <c r="AA424">
        <v>2</v>
      </c>
      <c r="AB424">
        <v>127</v>
      </c>
    </row>
    <row r="425" spans="1:28" ht="17" x14ac:dyDescent="0.25">
      <c r="A425" s="3">
        <v>38456807</v>
      </c>
      <c r="B425" s="1">
        <v>43652</v>
      </c>
      <c r="C425" s="13">
        <v>5.3546527777777776E-2</v>
      </c>
      <c r="D425" t="s">
        <v>129</v>
      </c>
      <c r="E425" t="s">
        <v>130</v>
      </c>
      <c r="F425">
        <v>2.02</v>
      </c>
      <c r="G425" t="s">
        <v>130</v>
      </c>
      <c r="H425">
        <v>35.743000000000002</v>
      </c>
      <c r="I425">
        <v>-117.55</v>
      </c>
      <c r="J425">
        <v>8.4</v>
      </c>
      <c r="K425" t="s">
        <v>131</v>
      </c>
      <c r="L425">
        <v>55</v>
      </c>
      <c r="M425">
        <v>0.12</v>
      </c>
      <c r="N425">
        <v>0.15</v>
      </c>
      <c r="O425">
        <v>0.52</v>
      </c>
      <c r="P425">
        <v>0</v>
      </c>
      <c r="Q425">
        <v>313</v>
      </c>
      <c r="R425">
        <v>84</v>
      </c>
      <c r="S425">
        <v>-174</v>
      </c>
      <c r="T425">
        <v>21</v>
      </c>
      <c r="U425">
        <v>19</v>
      </c>
      <c r="V425">
        <v>17</v>
      </c>
      <c r="W425">
        <v>8</v>
      </c>
      <c r="X425" t="s">
        <v>131</v>
      </c>
      <c r="Y425">
        <v>98</v>
      </c>
      <c r="Z425">
        <v>29</v>
      </c>
      <c r="AA425">
        <v>17</v>
      </c>
      <c r="AB425">
        <v>113</v>
      </c>
    </row>
    <row r="426" spans="1:28" ht="17" x14ac:dyDescent="0.25">
      <c r="A426" s="3">
        <v>38456895</v>
      </c>
      <c r="B426" s="1">
        <v>43652</v>
      </c>
      <c r="C426" s="13">
        <v>6.72875E-2</v>
      </c>
      <c r="D426" t="s">
        <v>129</v>
      </c>
      <c r="E426" t="s">
        <v>130</v>
      </c>
      <c r="F426">
        <v>2.34</v>
      </c>
      <c r="G426" t="s">
        <v>130</v>
      </c>
      <c r="H426">
        <v>35.720999999999997</v>
      </c>
      <c r="I426">
        <v>-117.53100000000001</v>
      </c>
      <c r="J426">
        <v>4.2</v>
      </c>
      <c r="K426" t="s">
        <v>131</v>
      </c>
      <c r="L426">
        <v>55</v>
      </c>
      <c r="M426">
        <v>0.12</v>
      </c>
      <c r="N426">
        <v>0.15</v>
      </c>
      <c r="O426">
        <v>0.53</v>
      </c>
      <c r="P426">
        <v>0</v>
      </c>
      <c r="Q426">
        <v>300</v>
      </c>
      <c r="R426">
        <v>77</v>
      </c>
      <c r="S426">
        <v>172</v>
      </c>
      <c r="T426">
        <v>32</v>
      </c>
      <c r="U426">
        <v>28</v>
      </c>
      <c r="V426">
        <v>19</v>
      </c>
      <c r="W426">
        <v>25</v>
      </c>
      <c r="X426" t="s">
        <v>133</v>
      </c>
      <c r="Y426">
        <v>72</v>
      </c>
      <c r="Z426">
        <v>68</v>
      </c>
      <c r="AA426">
        <v>20</v>
      </c>
      <c r="AB426">
        <v>75</v>
      </c>
    </row>
    <row r="427" spans="1:28" x14ac:dyDescent="0.2">
      <c r="A427" s="4">
        <v>38457015</v>
      </c>
      <c r="B427" s="1">
        <v>43652</v>
      </c>
      <c r="C427" s="13">
        <v>7.8828356481481482E-2</v>
      </c>
      <c r="D427" t="s">
        <v>129</v>
      </c>
      <c r="E427" t="s">
        <v>130</v>
      </c>
      <c r="F427">
        <v>2.75</v>
      </c>
      <c r="G427" t="s">
        <v>130</v>
      </c>
      <c r="H427">
        <v>35.718000000000004</v>
      </c>
      <c r="I427">
        <v>-117.53400000000001</v>
      </c>
      <c r="J427">
        <v>4.8</v>
      </c>
      <c r="K427" t="s">
        <v>131</v>
      </c>
      <c r="L427">
        <v>83</v>
      </c>
      <c r="M427">
        <v>0.13</v>
      </c>
      <c r="N427">
        <v>0.12</v>
      </c>
      <c r="O427">
        <v>0.42</v>
      </c>
      <c r="P427">
        <v>0</v>
      </c>
      <c r="Q427">
        <v>293</v>
      </c>
      <c r="R427">
        <v>68</v>
      </c>
      <c r="S427">
        <v>-177</v>
      </c>
      <c r="T427">
        <v>15</v>
      </c>
      <c r="U427">
        <v>18</v>
      </c>
      <c r="V427">
        <v>31</v>
      </c>
      <c r="W427">
        <v>0</v>
      </c>
      <c r="X427" t="s">
        <v>131</v>
      </c>
      <c r="Y427">
        <v>96</v>
      </c>
      <c r="Z427">
        <v>51</v>
      </c>
      <c r="AA427">
        <v>32</v>
      </c>
      <c r="AB427">
        <v>66</v>
      </c>
    </row>
    <row r="428" spans="1:28" ht="17" x14ac:dyDescent="0.25">
      <c r="A428" s="3">
        <v>38457023</v>
      </c>
      <c r="B428" s="1">
        <v>43652</v>
      </c>
      <c r="C428" s="13">
        <v>8.0689236111111118E-2</v>
      </c>
      <c r="D428" t="s">
        <v>129</v>
      </c>
      <c r="E428" t="s">
        <v>130</v>
      </c>
      <c r="F428">
        <v>2.02</v>
      </c>
      <c r="G428" t="s">
        <v>130</v>
      </c>
      <c r="H428">
        <v>35.715000000000003</v>
      </c>
      <c r="I428">
        <v>-117.45099999999999</v>
      </c>
      <c r="J428">
        <v>0.3</v>
      </c>
      <c r="K428" t="s">
        <v>132</v>
      </c>
      <c r="L428">
        <v>39</v>
      </c>
      <c r="M428">
        <v>0.12</v>
      </c>
      <c r="N428">
        <v>0.19</v>
      </c>
      <c r="O428">
        <v>31.61</v>
      </c>
      <c r="P428">
        <v>0</v>
      </c>
      <c r="Q428">
        <v>292</v>
      </c>
      <c r="R428">
        <v>76</v>
      </c>
      <c r="S428">
        <v>-175</v>
      </c>
      <c r="T428">
        <v>39</v>
      </c>
      <c r="U428">
        <v>36</v>
      </c>
      <c r="V428">
        <v>21</v>
      </c>
      <c r="W428">
        <v>16</v>
      </c>
      <c r="X428" t="s">
        <v>132</v>
      </c>
      <c r="Y428">
        <v>53</v>
      </c>
      <c r="Z428">
        <v>73</v>
      </c>
      <c r="AA428">
        <v>24</v>
      </c>
      <c r="AB428">
        <v>46</v>
      </c>
    </row>
    <row r="429" spans="1:28" ht="17" x14ac:dyDescent="0.25">
      <c r="A429" s="3">
        <v>38457039</v>
      </c>
      <c r="B429" s="1">
        <v>43652</v>
      </c>
      <c r="C429" s="13">
        <v>8.5360995370370382E-2</v>
      </c>
      <c r="D429" t="s">
        <v>129</v>
      </c>
      <c r="E429" t="s">
        <v>130</v>
      </c>
      <c r="F429">
        <v>2.21</v>
      </c>
      <c r="G429" t="s">
        <v>130</v>
      </c>
      <c r="H429">
        <v>35.743000000000002</v>
      </c>
      <c r="I429">
        <v>-117.563</v>
      </c>
      <c r="J429">
        <v>7</v>
      </c>
      <c r="K429" t="s">
        <v>131</v>
      </c>
      <c r="L429">
        <v>55</v>
      </c>
      <c r="M429">
        <v>0.13</v>
      </c>
      <c r="N429">
        <v>0.16</v>
      </c>
      <c r="O429">
        <v>0.45</v>
      </c>
      <c r="P429">
        <v>0</v>
      </c>
      <c r="Q429">
        <v>8</v>
      </c>
      <c r="R429">
        <v>47</v>
      </c>
      <c r="S429">
        <v>-112</v>
      </c>
      <c r="T429">
        <v>34</v>
      </c>
      <c r="U429">
        <v>36</v>
      </c>
      <c r="V429">
        <v>23</v>
      </c>
      <c r="W429">
        <v>17</v>
      </c>
      <c r="X429" t="s">
        <v>133</v>
      </c>
      <c r="Y429">
        <v>65</v>
      </c>
      <c r="Z429">
        <v>54</v>
      </c>
      <c r="AA429">
        <v>18</v>
      </c>
      <c r="AB429">
        <v>56</v>
      </c>
    </row>
    <row r="430" spans="1:28" x14ac:dyDescent="0.2">
      <c r="A430" s="4">
        <v>38457103</v>
      </c>
      <c r="B430" s="1">
        <v>43652</v>
      </c>
      <c r="C430" s="13">
        <v>9.1113773148148156E-2</v>
      </c>
      <c r="D430" t="s">
        <v>129</v>
      </c>
      <c r="E430" t="s">
        <v>130</v>
      </c>
      <c r="F430">
        <v>2.54</v>
      </c>
      <c r="G430" t="s">
        <v>130</v>
      </c>
      <c r="H430">
        <v>35.624000000000002</v>
      </c>
      <c r="I430">
        <v>-117.598</v>
      </c>
      <c r="J430">
        <v>8.6</v>
      </c>
      <c r="K430" t="s">
        <v>131</v>
      </c>
      <c r="L430">
        <v>50</v>
      </c>
      <c r="M430">
        <v>0.11</v>
      </c>
      <c r="N430">
        <v>0.14000000000000001</v>
      </c>
      <c r="O430">
        <v>0.49</v>
      </c>
      <c r="P430">
        <v>0</v>
      </c>
      <c r="Q430">
        <v>349</v>
      </c>
      <c r="R430">
        <v>80</v>
      </c>
      <c r="S430">
        <v>-177</v>
      </c>
      <c r="T430">
        <v>17</v>
      </c>
      <c r="U430">
        <v>17</v>
      </c>
      <c r="V430">
        <v>26</v>
      </c>
      <c r="W430">
        <v>13</v>
      </c>
      <c r="X430" t="s">
        <v>131</v>
      </c>
      <c r="Y430">
        <v>99</v>
      </c>
      <c r="Z430">
        <v>28</v>
      </c>
      <c r="AA430">
        <v>23</v>
      </c>
      <c r="AB430">
        <v>112</v>
      </c>
    </row>
    <row r="431" spans="1:28" x14ac:dyDescent="0.2">
      <c r="A431" s="4">
        <v>38457143</v>
      </c>
      <c r="B431" s="1">
        <v>43652</v>
      </c>
      <c r="C431" s="13">
        <v>9.4034259259259248E-2</v>
      </c>
      <c r="D431" t="s">
        <v>129</v>
      </c>
      <c r="E431" t="s">
        <v>130</v>
      </c>
      <c r="F431">
        <v>2.5</v>
      </c>
      <c r="G431" t="s">
        <v>130</v>
      </c>
      <c r="H431">
        <v>35.72</v>
      </c>
      <c r="I431">
        <v>-117.53100000000001</v>
      </c>
      <c r="J431">
        <v>6.6</v>
      </c>
      <c r="K431" t="s">
        <v>131</v>
      </c>
      <c r="L431">
        <v>57</v>
      </c>
      <c r="M431">
        <v>0.12</v>
      </c>
      <c r="N431">
        <v>0.15</v>
      </c>
      <c r="O431">
        <v>0.51</v>
      </c>
      <c r="P431">
        <v>0</v>
      </c>
      <c r="Q431">
        <v>304</v>
      </c>
      <c r="R431">
        <v>77</v>
      </c>
      <c r="S431">
        <v>-176</v>
      </c>
      <c r="T431">
        <v>20</v>
      </c>
      <c r="U431">
        <v>20</v>
      </c>
      <c r="V431">
        <v>22</v>
      </c>
      <c r="W431">
        <v>2</v>
      </c>
      <c r="X431" t="s">
        <v>131</v>
      </c>
      <c r="Y431">
        <v>95</v>
      </c>
      <c r="Z431">
        <v>22</v>
      </c>
      <c r="AA431">
        <v>24</v>
      </c>
      <c r="AB431">
        <v>142</v>
      </c>
    </row>
    <row r="432" spans="1:28" ht="17" x14ac:dyDescent="0.25">
      <c r="A432" s="3">
        <v>38457207</v>
      </c>
      <c r="B432" s="1">
        <v>43652</v>
      </c>
      <c r="C432" s="13">
        <v>0.10392662037037037</v>
      </c>
      <c r="D432" t="s">
        <v>129</v>
      </c>
      <c r="E432" t="s">
        <v>130</v>
      </c>
      <c r="F432">
        <v>2.12</v>
      </c>
      <c r="G432" t="s">
        <v>130</v>
      </c>
      <c r="H432">
        <v>35.673000000000002</v>
      </c>
      <c r="I432">
        <v>-117.51900000000001</v>
      </c>
      <c r="J432">
        <v>7.5</v>
      </c>
      <c r="K432" t="s">
        <v>131</v>
      </c>
      <c r="L432">
        <v>55</v>
      </c>
      <c r="M432">
        <v>0.14000000000000001</v>
      </c>
      <c r="N432">
        <v>0.17</v>
      </c>
      <c r="O432">
        <v>0.79</v>
      </c>
      <c r="P432">
        <v>0</v>
      </c>
      <c r="Q432">
        <v>315</v>
      </c>
      <c r="R432">
        <v>79</v>
      </c>
      <c r="S432">
        <v>171</v>
      </c>
      <c r="T432">
        <v>18</v>
      </c>
      <c r="U432">
        <v>26</v>
      </c>
      <c r="V432">
        <v>17</v>
      </c>
      <c r="W432">
        <v>16</v>
      </c>
      <c r="X432" t="s">
        <v>131</v>
      </c>
      <c r="Y432">
        <v>91</v>
      </c>
      <c r="Z432">
        <v>20</v>
      </c>
      <c r="AA432">
        <v>20</v>
      </c>
      <c r="AB432">
        <v>145</v>
      </c>
    </row>
    <row r="433" spans="1:28" ht="17" x14ac:dyDescent="0.25">
      <c r="A433" s="3">
        <v>38457215</v>
      </c>
      <c r="B433" s="1">
        <v>43652</v>
      </c>
      <c r="C433" s="13">
        <v>0.1056857638888889</v>
      </c>
      <c r="D433" t="s">
        <v>129</v>
      </c>
      <c r="E433" t="s">
        <v>130</v>
      </c>
      <c r="F433">
        <v>2.06</v>
      </c>
      <c r="G433" t="s">
        <v>130</v>
      </c>
      <c r="H433">
        <v>35.636000000000003</v>
      </c>
      <c r="I433">
        <v>-117.57899999999999</v>
      </c>
      <c r="J433">
        <v>7.5</v>
      </c>
      <c r="K433" t="s">
        <v>131</v>
      </c>
      <c r="L433">
        <v>51</v>
      </c>
      <c r="M433">
        <v>0.18</v>
      </c>
      <c r="N433">
        <v>0.21</v>
      </c>
      <c r="O433">
        <v>1.0900000000000001</v>
      </c>
      <c r="P433">
        <v>0</v>
      </c>
      <c r="Q433">
        <v>279</v>
      </c>
      <c r="R433">
        <v>43</v>
      </c>
      <c r="S433">
        <v>114</v>
      </c>
      <c r="T433">
        <v>21</v>
      </c>
      <c r="U433">
        <v>28</v>
      </c>
      <c r="V433">
        <v>19</v>
      </c>
      <c r="W433">
        <v>19</v>
      </c>
      <c r="X433" t="s">
        <v>131</v>
      </c>
      <c r="Y433">
        <v>82</v>
      </c>
      <c r="Z433">
        <v>23</v>
      </c>
      <c r="AA433">
        <v>19</v>
      </c>
      <c r="AB433">
        <v>122</v>
      </c>
    </row>
    <row r="434" spans="1:28" ht="17" x14ac:dyDescent="0.25">
      <c r="A434" s="3">
        <v>38457247</v>
      </c>
      <c r="B434" s="1">
        <v>43652</v>
      </c>
      <c r="C434" s="13">
        <v>0.1116400462962963</v>
      </c>
      <c r="D434" t="s">
        <v>129</v>
      </c>
      <c r="E434" t="s">
        <v>130</v>
      </c>
      <c r="F434">
        <v>2.12</v>
      </c>
      <c r="G434" t="s">
        <v>130</v>
      </c>
      <c r="H434">
        <v>35.670999999999999</v>
      </c>
      <c r="I434">
        <v>-117.473</v>
      </c>
      <c r="J434">
        <v>7.5</v>
      </c>
      <c r="K434" t="s">
        <v>131</v>
      </c>
      <c r="L434">
        <v>60</v>
      </c>
      <c r="M434">
        <v>0.16</v>
      </c>
      <c r="N434">
        <v>0.21</v>
      </c>
      <c r="O434">
        <v>0.8</v>
      </c>
      <c r="P434">
        <v>0</v>
      </c>
      <c r="Q434">
        <v>179</v>
      </c>
      <c r="R434">
        <v>74</v>
      </c>
      <c r="S434">
        <v>-124</v>
      </c>
      <c r="T434">
        <v>30</v>
      </c>
      <c r="U434">
        <v>28</v>
      </c>
      <c r="V434">
        <v>25</v>
      </c>
      <c r="W434">
        <v>41</v>
      </c>
      <c r="X434" t="s">
        <v>133</v>
      </c>
      <c r="Y434">
        <v>82</v>
      </c>
      <c r="Z434">
        <v>24</v>
      </c>
      <c r="AA434">
        <v>20</v>
      </c>
      <c r="AB434">
        <v>130</v>
      </c>
    </row>
    <row r="435" spans="1:28" x14ac:dyDescent="0.2">
      <c r="A435" s="4">
        <v>38457263</v>
      </c>
      <c r="B435" s="1">
        <v>43652</v>
      </c>
      <c r="C435" s="13">
        <v>0.11266284722222221</v>
      </c>
      <c r="D435" t="s">
        <v>129</v>
      </c>
      <c r="E435" t="s">
        <v>130</v>
      </c>
      <c r="F435">
        <v>2.59</v>
      </c>
      <c r="G435" t="s">
        <v>130</v>
      </c>
      <c r="H435">
        <v>35.597999999999999</v>
      </c>
      <c r="I435">
        <v>-117.58799999999999</v>
      </c>
      <c r="J435">
        <v>4.3</v>
      </c>
      <c r="K435" t="s">
        <v>131</v>
      </c>
      <c r="L435">
        <v>89</v>
      </c>
      <c r="M435">
        <v>0.14000000000000001</v>
      </c>
      <c r="N435">
        <v>0.11</v>
      </c>
      <c r="O435">
        <v>0.43</v>
      </c>
      <c r="P435">
        <v>0</v>
      </c>
      <c r="Q435">
        <v>141</v>
      </c>
      <c r="R435">
        <v>80</v>
      </c>
      <c r="S435">
        <v>176</v>
      </c>
      <c r="T435">
        <v>11</v>
      </c>
      <c r="U435">
        <v>8</v>
      </c>
      <c r="V435">
        <v>35</v>
      </c>
      <c r="W435">
        <v>18</v>
      </c>
      <c r="X435" t="s">
        <v>131</v>
      </c>
      <c r="Y435">
        <v>100</v>
      </c>
      <c r="Z435">
        <v>58</v>
      </c>
      <c r="AA435">
        <v>34</v>
      </c>
      <c r="AB435">
        <v>59</v>
      </c>
    </row>
    <row r="436" spans="1:28" x14ac:dyDescent="0.2">
      <c r="A436" s="4">
        <v>38457343</v>
      </c>
      <c r="B436" s="1">
        <v>43652</v>
      </c>
      <c r="C436" s="13">
        <v>0.1216792824074074</v>
      </c>
      <c r="D436" t="s">
        <v>129</v>
      </c>
      <c r="E436" t="s">
        <v>130</v>
      </c>
      <c r="F436">
        <v>2.8</v>
      </c>
      <c r="G436" t="s">
        <v>130</v>
      </c>
      <c r="H436">
        <v>35.771000000000001</v>
      </c>
      <c r="I436">
        <v>-117.601</v>
      </c>
      <c r="J436">
        <v>2.4</v>
      </c>
      <c r="K436" t="s">
        <v>131</v>
      </c>
      <c r="L436">
        <v>84</v>
      </c>
      <c r="M436">
        <v>0.15</v>
      </c>
      <c r="N436">
        <v>0.13</v>
      </c>
      <c r="O436">
        <v>0.31</v>
      </c>
      <c r="P436">
        <v>0</v>
      </c>
      <c r="Q436">
        <v>339</v>
      </c>
      <c r="R436">
        <v>83</v>
      </c>
      <c r="S436">
        <v>-179</v>
      </c>
      <c r="T436">
        <v>15</v>
      </c>
      <c r="U436">
        <v>20</v>
      </c>
      <c r="V436">
        <v>34</v>
      </c>
      <c r="W436">
        <v>14</v>
      </c>
      <c r="X436" t="s">
        <v>131</v>
      </c>
      <c r="Y436">
        <v>100</v>
      </c>
      <c r="Z436">
        <v>73</v>
      </c>
      <c r="AA436">
        <v>33</v>
      </c>
      <c r="AB436">
        <v>25</v>
      </c>
    </row>
    <row r="437" spans="1:28" ht="17" x14ac:dyDescent="0.25">
      <c r="A437" s="3">
        <v>38457367</v>
      </c>
      <c r="B437" s="1">
        <v>43652</v>
      </c>
      <c r="C437" s="13">
        <v>0.12415185185185185</v>
      </c>
      <c r="D437" t="s">
        <v>129</v>
      </c>
      <c r="E437" t="s">
        <v>130</v>
      </c>
      <c r="F437">
        <v>2.15</v>
      </c>
      <c r="G437" t="s">
        <v>130</v>
      </c>
      <c r="H437">
        <v>35.594999999999999</v>
      </c>
      <c r="I437">
        <v>-117.599</v>
      </c>
      <c r="J437">
        <v>5.4</v>
      </c>
      <c r="K437" t="s">
        <v>131</v>
      </c>
      <c r="L437">
        <v>54</v>
      </c>
      <c r="M437">
        <v>0.13</v>
      </c>
      <c r="N437">
        <v>0.15</v>
      </c>
      <c r="O437">
        <v>0.89</v>
      </c>
      <c r="P437">
        <v>0</v>
      </c>
      <c r="Q437">
        <v>143</v>
      </c>
      <c r="R437">
        <v>53</v>
      </c>
      <c r="S437">
        <v>-130</v>
      </c>
      <c r="T437">
        <v>32</v>
      </c>
      <c r="U437">
        <v>33</v>
      </c>
      <c r="V437">
        <v>20</v>
      </c>
      <c r="W437">
        <v>15</v>
      </c>
      <c r="X437" t="s">
        <v>133</v>
      </c>
      <c r="Y437">
        <v>72</v>
      </c>
      <c r="Z437">
        <v>46</v>
      </c>
      <c r="AA437">
        <v>19</v>
      </c>
      <c r="AB437">
        <v>54</v>
      </c>
    </row>
    <row r="438" spans="1:28" ht="17" x14ac:dyDescent="0.25">
      <c r="A438" s="3">
        <v>38457447</v>
      </c>
      <c r="B438" s="1">
        <v>43652</v>
      </c>
      <c r="C438" s="13">
        <v>0.13380798611111111</v>
      </c>
      <c r="D438" t="s">
        <v>129</v>
      </c>
      <c r="E438" t="s">
        <v>130</v>
      </c>
      <c r="F438">
        <v>2.2200000000000002</v>
      </c>
      <c r="G438" t="s">
        <v>130</v>
      </c>
      <c r="H438">
        <v>35.726999999999997</v>
      </c>
      <c r="I438">
        <v>-117.56399999999999</v>
      </c>
      <c r="J438">
        <v>2.9</v>
      </c>
      <c r="K438" t="s">
        <v>131</v>
      </c>
      <c r="L438">
        <v>56</v>
      </c>
      <c r="M438">
        <v>0.14000000000000001</v>
      </c>
      <c r="N438">
        <v>0.18</v>
      </c>
      <c r="O438">
        <v>0.46</v>
      </c>
      <c r="P438">
        <v>0</v>
      </c>
      <c r="Q438">
        <v>93</v>
      </c>
      <c r="R438">
        <v>15</v>
      </c>
      <c r="S438">
        <v>68</v>
      </c>
      <c r="T438">
        <v>44</v>
      </c>
      <c r="U438">
        <v>34</v>
      </c>
      <c r="V438">
        <v>22</v>
      </c>
      <c r="W438">
        <v>25</v>
      </c>
      <c r="X438" t="s">
        <v>132</v>
      </c>
      <c r="Y438">
        <v>53</v>
      </c>
      <c r="Z438">
        <v>67</v>
      </c>
      <c r="AA438">
        <v>22</v>
      </c>
      <c r="AB438">
        <v>53</v>
      </c>
    </row>
    <row r="439" spans="1:28" x14ac:dyDescent="0.2">
      <c r="A439" s="4">
        <v>38457487</v>
      </c>
      <c r="B439" s="1">
        <v>43652</v>
      </c>
      <c r="C439" s="13">
        <v>0.13648703703703705</v>
      </c>
      <c r="D439" t="s">
        <v>129</v>
      </c>
      <c r="E439" t="s">
        <v>130</v>
      </c>
      <c r="F439">
        <v>4.97</v>
      </c>
      <c r="G439" t="s">
        <v>47</v>
      </c>
      <c r="H439">
        <v>35.725000000000001</v>
      </c>
      <c r="I439">
        <v>-117.553</v>
      </c>
      <c r="J439">
        <v>0.9</v>
      </c>
      <c r="K439" t="s">
        <v>131</v>
      </c>
      <c r="L439">
        <v>232</v>
      </c>
      <c r="M439">
        <v>0.19</v>
      </c>
      <c r="N439">
        <v>0.13</v>
      </c>
      <c r="O439">
        <v>0.31</v>
      </c>
      <c r="P439">
        <v>0</v>
      </c>
      <c r="Q439">
        <v>310</v>
      </c>
      <c r="R439">
        <v>82</v>
      </c>
      <c r="S439">
        <v>-171</v>
      </c>
      <c r="T439">
        <v>10</v>
      </c>
      <c r="U439">
        <v>10</v>
      </c>
      <c r="V439">
        <v>142</v>
      </c>
      <c r="W439">
        <v>15</v>
      </c>
      <c r="X439" t="s">
        <v>131</v>
      </c>
      <c r="Y439">
        <v>100</v>
      </c>
      <c r="Z439">
        <v>84</v>
      </c>
      <c r="AA439">
        <v>114</v>
      </c>
      <c r="AB439">
        <v>55</v>
      </c>
    </row>
    <row r="440" spans="1:28" x14ac:dyDescent="0.2">
      <c r="A440" s="4">
        <v>38457511</v>
      </c>
      <c r="B440" s="1">
        <v>43652</v>
      </c>
      <c r="C440" s="13">
        <v>0.13880833333333334</v>
      </c>
      <c r="D440" t="s">
        <v>129</v>
      </c>
      <c r="E440" t="s">
        <v>130</v>
      </c>
      <c r="F440">
        <v>7.1</v>
      </c>
      <c r="G440" t="s">
        <v>47</v>
      </c>
      <c r="H440">
        <v>35.770000000000003</v>
      </c>
      <c r="I440">
        <v>-117.599</v>
      </c>
      <c r="J440">
        <v>8</v>
      </c>
      <c r="K440" t="s">
        <v>132</v>
      </c>
      <c r="L440">
        <v>95</v>
      </c>
      <c r="M440">
        <v>0.22</v>
      </c>
      <c r="N440">
        <v>0.19</v>
      </c>
      <c r="O440">
        <v>31.61</v>
      </c>
      <c r="P440">
        <v>0</v>
      </c>
      <c r="Q440">
        <v>160</v>
      </c>
      <c r="R440">
        <v>84</v>
      </c>
      <c r="S440">
        <v>-165</v>
      </c>
      <c r="T440">
        <v>23</v>
      </c>
      <c r="U440">
        <v>33</v>
      </c>
      <c r="V440">
        <v>66</v>
      </c>
      <c r="W440">
        <v>7</v>
      </c>
      <c r="X440" t="s">
        <v>133</v>
      </c>
      <c r="Y440">
        <v>69</v>
      </c>
      <c r="Z440">
        <v>36</v>
      </c>
      <c r="AA440">
        <v>56</v>
      </c>
      <c r="AB440">
        <v>51</v>
      </c>
    </row>
    <row r="441" spans="1:28" ht="17" x14ac:dyDescent="0.25">
      <c r="A441" s="3">
        <v>38457583</v>
      </c>
      <c r="B441" s="1">
        <v>43652</v>
      </c>
      <c r="C441" s="13">
        <v>0.14551018518518519</v>
      </c>
      <c r="D441" t="s">
        <v>129</v>
      </c>
      <c r="E441" t="s">
        <v>130</v>
      </c>
      <c r="F441">
        <v>4.51</v>
      </c>
      <c r="G441" t="s">
        <v>48</v>
      </c>
      <c r="H441">
        <v>35.902999999999999</v>
      </c>
      <c r="I441">
        <v>-117.712</v>
      </c>
      <c r="J441">
        <v>3.2</v>
      </c>
      <c r="K441" t="s">
        <v>131</v>
      </c>
      <c r="L441">
        <v>35</v>
      </c>
      <c r="M441">
        <v>0.15</v>
      </c>
      <c r="N441">
        <v>0.2</v>
      </c>
      <c r="O441">
        <v>0.6</v>
      </c>
      <c r="P441">
        <v>0</v>
      </c>
      <c r="Q441">
        <v>230</v>
      </c>
      <c r="R441">
        <v>73</v>
      </c>
      <c r="S441">
        <v>-176</v>
      </c>
      <c r="T441">
        <v>33</v>
      </c>
      <c r="U441">
        <v>33</v>
      </c>
      <c r="V441">
        <v>22</v>
      </c>
      <c r="W441">
        <v>15</v>
      </c>
      <c r="X441" t="s">
        <v>133</v>
      </c>
      <c r="Y441">
        <v>61</v>
      </c>
      <c r="Z441">
        <v>49</v>
      </c>
      <c r="AA441">
        <v>0</v>
      </c>
      <c r="AB441">
        <v>0</v>
      </c>
    </row>
    <row r="442" spans="1:28" x14ac:dyDescent="0.2">
      <c r="A442" s="4">
        <v>38457591</v>
      </c>
      <c r="B442" s="1">
        <v>43652</v>
      </c>
      <c r="C442" s="13">
        <v>0.14612326388888888</v>
      </c>
      <c r="D442" t="s">
        <v>129</v>
      </c>
      <c r="E442" t="s">
        <v>130</v>
      </c>
      <c r="F442">
        <v>4.49</v>
      </c>
      <c r="G442" t="s">
        <v>48</v>
      </c>
      <c r="H442">
        <v>35.557000000000002</v>
      </c>
      <c r="I442">
        <v>-117.358</v>
      </c>
      <c r="J442">
        <v>8.6999999999999993</v>
      </c>
      <c r="K442" t="s">
        <v>131</v>
      </c>
      <c r="L442">
        <v>83</v>
      </c>
      <c r="M442">
        <v>0.2</v>
      </c>
      <c r="N442">
        <v>0.17</v>
      </c>
      <c r="O442">
        <v>0.36</v>
      </c>
      <c r="P442">
        <v>0</v>
      </c>
      <c r="Q442">
        <v>322</v>
      </c>
      <c r="R442">
        <v>90</v>
      </c>
      <c r="S442">
        <v>178</v>
      </c>
      <c r="T442">
        <v>18</v>
      </c>
      <c r="U442">
        <v>22</v>
      </c>
      <c r="V442">
        <v>8</v>
      </c>
      <c r="W442">
        <v>36</v>
      </c>
      <c r="X442" t="s">
        <v>131</v>
      </c>
      <c r="Y442">
        <v>96</v>
      </c>
      <c r="Z442">
        <v>23</v>
      </c>
      <c r="AA442">
        <v>12</v>
      </c>
      <c r="AB442">
        <v>156</v>
      </c>
    </row>
    <row r="443" spans="1:28" ht="17" x14ac:dyDescent="0.25">
      <c r="A443" s="3">
        <v>37219652</v>
      </c>
      <c r="B443" s="1">
        <v>43652</v>
      </c>
      <c r="C443" s="13">
        <v>0.14709212962962961</v>
      </c>
      <c r="D443" t="s">
        <v>129</v>
      </c>
      <c r="E443" t="s">
        <v>130</v>
      </c>
      <c r="F443">
        <v>3.97</v>
      </c>
      <c r="G443" t="s">
        <v>48</v>
      </c>
      <c r="H443">
        <v>35.887999999999998</v>
      </c>
      <c r="I443">
        <v>-117.69799999999999</v>
      </c>
      <c r="J443">
        <v>8.9</v>
      </c>
      <c r="K443" t="s">
        <v>131</v>
      </c>
      <c r="L443">
        <v>34</v>
      </c>
      <c r="M443">
        <v>0.09</v>
      </c>
      <c r="N443">
        <v>0.16</v>
      </c>
      <c r="O443">
        <v>0.4</v>
      </c>
      <c r="P443">
        <v>0</v>
      </c>
      <c r="Q443">
        <v>155</v>
      </c>
      <c r="R443">
        <v>78</v>
      </c>
      <c r="S443">
        <v>-170</v>
      </c>
      <c r="T443">
        <v>40</v>
      </c>
      <c r="U443">
        <v>43</v>
      </c>
      <c r="V443">
        <v>10</v>
      </c>
      <c r="W443">
        <v>0</v>
      </c>
      <c r="X443" t="s">
        <v>134</v>
      </c>
      <c r="Y443">
        <v>33</v>
      </c>
      <c r="Z443">
        <v>52</v>
      </c>
      <c r="AA443">
        <v>0</v>
      </c>
      <c r="AB443">
        <v>0</v>
      </c>
    </row>
    <row r="444" spans="1:28" x14ac:dyDescent="0.2">
      <c r="A444" s="4">
        <v>38457599</v>
      </c>
      <c r="B444" s="1">
        <v>43652</v>
      </c>
      <c r="C444" s="13">
        <v>0.14776226851851851</v>
      </c>
      <c r="D444" t="s">
        <v>129</v>
      </c>
      <c r="E444" t="s">
        <v>130</v>
      </c>
      <c r="F444">
        <v>4.17</v>
      </c>
      <c r="G444" t="s">
        <v>48</v>
      </c>
      <c r="H444">
        <v>35.89</v>
      </c>
      <c r="I444">
        <v>-117.73</v>
      </c>
      <c r="J444">
        <v>6.2</v>
      </c>
      <c r="K444" t="s">
        <v>131</v>
      </c>
      <c r="L444">
        <v>38</v>
      </c>
      <c r="M444">
        <v>0.2</v>
      </c>
      <c r="N444">
        <v>0.3</v>
      </c>
      <c r="O444">
        <v>0.8</v>
      </c>
      <c r="P444">
        <v>0</v>
      </c>
      <c r="Q444">
        <v>270</v>
      </c>
      <c r="R444">
        <v>33</v>
      </c>
      <c r="S444">
        <v>-95</v>
      </c>
      <c r="T444">
        <v>43</v>
      </c>
      <c r="U444">
        <v>42</v>
      </c>
      <c r="V444">
        <v>10</v>
      </c>
      <c r="W444">
        <v>2</v>
      </c>
      <c r="X444" t="s">
        <v>134</v>
      </c>
      <c r="Y444">
        <v>40</v>
      </c>
      <c r="Z444">
        <v>31</v>
      </c>
      <c r="AA444">
        <v>2</v>
      </c>
      <c r="AB444">
        <v>228</v>
      </c>
    </row>
    <row r="445" spans="1:28" ht="17" x14ac:dyDescent="0.25">
      <c r="A445" s="3">
        <v>38457607</v>
      </c>
      <c r="B445" s="1">
        <v>43652</v>
      </c>
      <c r="C445" s="13">
        <v>0.14936828703703706</v>
      </c>
      <c r="D445" t="s">
        <v>129</v>
      </c>
      <c r="E445" t="s">
        <v>130</v>
      </c>
      <c r="F445">
        <v>4.09</v>
      </c>
      <c r="G445" t="s">
        <v>48</v>
      </c>
      <c r="H445">
        <v>35.652000000000001</v>
      </c>
      <c r="I445">
        <v>-117.467</v>
      </c>
      <c r="J445">
        <v>2</v>
      </c>
      <c r="K445" t="s">
        <v>131</v>
      </c>
      <c r="L445">
        <v>47</v>
      </c>
      <c r="M445">
        <v>0.24</v>
      </c>
      <c r="N445">
        <v>0.26</v>
      </c>
      <c r="O445">
        <v>0.42</v>
      </c>
      <c r="P445">
        <v>0</v>
      </c>
      <c r="Q445">
        <v>319</v>
      </c>
      <c r="R445">
        <v>38</v>
      </c>
      <c r="S445">
        <v>-166</v>
      </c>
      <c r="T445">
        <v>37</v>
      </c>
      <c r="U445">
        <v>37</v>
      </c>
      <c r="V445">
        <v>11</v>
      </c>
      <c r="W445">
        <v>32</v>
      </c>
      <c r="X445" t="s">
        <v>132</v>
      </c>
      <c r="Y445">
        <v>51</v>
      </c>
      <c r="Z445">
        <v>78</v>
      </c>
      <c r="AA445">
        <v>6</v>
      </c>
      <c r="AB445">
        <v>67</v>
      </c>
    </row>
    <row r="446" spans="1:28" x14ac:dyDescent="0.2">
      <c r="A446" s="4">
        <v>38457615</v>
      </c>
      <c r="B446" s="1">
        <v>43652</v>
      </c>
      <c r="C446" s="13">
        <v>0.15019050925925925</v>
      </c>
      <c r="D446" t="s">
        <v>129</v>
      </c>
      <c r="E446" t="s">
        <v>130</v>
      </c>
      <c r="F446">
        <v>4.3499999999999996</v>
      </c>
      <c r="G446" t="s">
        <v>48</v>
      </c>
      <c r="H446">
        <v>35.902999999999999</v>
      </c>
      <c r="I446">
        <v>-117.73399999999999</v>
      </c>
      <c r="J446">
        <v>7.3</v>
      </c>
      <c r="K446" t="s">
        <v>131</v>
      </c>
      <c r="L446">
        <v>142</v>
      </c>
      <c r="M446">
        <v>0.19</v>
      </c>
      <c r="N446">
        <v>0.15</v>
      </c>
      <c r="O446">
        <v>0.39</v>
      </c>
      <c r="P446">
        <v>0</v>
      </c>
      <c r="Q446">
        <v>131</v>
      </c>
      <c r="R446">
        <v>76</v>
      </c>
      <c r="S446">
        <v>-133</v>
      </c>
      <c r="T446">
        <v>18</v>
      </c>
      <c r="U446">
        <v>26</v>
      </c>
      <c r="V446">
        <v>73</v>
      </c>
      <c r="W446">
        <v>32</v>
      </c>
      <c r="X446" t="s">
        <v>131</v>
      </c>
      <c r="Y446">
        <v>90</v>
      </c>
      <c r="Z446">
        <v>46</v>
      </c>
      <c r="AA446">
        <v>46</v>
      </c>
      <c r="AB446">
        <v>104</v>
      </c>
    </row>
    <row r="447" spans="1:28" ht="17" x14ac:dyDescent="0.25">
      <c r="A447" s="3">
        <v>38457623</v>
      </c>
      <c r="B447" s="1">
        <v>43652</v>
      </c>
      <c r="C447" s="13">
        <v>0.15203819444444444</v>
      </c>
      <c r="D447" t="s">
        <v>129</v>
      </c>
      <c r="E447" t="s">
        <v>130</v>
      </c>
      <c r="F447">
        <v>3.45</v>
      </c>
      <c r="G447" t="s">
        <v>48</v>
      </c>
      <c r="H447">
        <v>35.648000000000003</v>
      </c>
      <c r="I447">
        <v>-117.467</v>
      </c>
      <c r="J447">
        <v>4.2</v>
      </c>
      <c r="K447" t="s">
        <v>131</v>
      </c>
      <c r="L447">
        <v>26</v>
      </c>
      <c r="M447">
        <v>0.14000000000000001</v>
      </c>
      <c r="N447">
        <v>0.31</v>
      </c>
      <c r="O447">
        <v>0.71</v>
      </c>
      <c r="P447">
        <v>0</v>
      </c>
      <c r="Q447">
        <v>354</v>
      </c>
      <c r="R447">
        <v>36</v>
      </c>
      <c r="S447">
        <v>-112</v>
      </c>
      <c r="T447">
        <v>49</v>
      </c>
      <c r="U447">
        <v>48</v>
      </c>
      <c r="V447">
        <v>14</v>
      </c>
      <c r="W447">
        <v>49</v>
      </c>
      <c r="X447" t="s">
        <v>134</v>
      </c>
      <c r="Y447">
        <v>31</v>
      </c>
      <c r="Z447">
        <v>59</v>
      </c>
      <c r="AA447">
        <v>2</v>
      </c>
      <c r="AB447">
        <v>52</v>
      </c>
    </row>
    <row r="448" spans="1:28" ht="17" x14ac:dyDescent="0.25">
      <c r="A448" s="3">
        <v>37219844</v>
      </c>
      <c r="B448" s="1">
        <v>43652</v>
      </c>
      <c r="C448" s="13">
        <v>0.15211481481481481</v>
      </c>
      <c r="D448" t="s">
        <v>129</v>
      </c>
      <c r="E448" t="s">
        <v>130</v>
      </c>
      <c r="F448">
        <v>3.69</v>
      </c>
      <c r="G448" t="s">
        <v>48</v>
      </c>
      <c r="H448">
        <v>35.716999999999999</v>
      </c>
      <c r="I448">
        <v>-117.55200000000001</v>
      </c>
      <c r="J448">
        <v>10.5</v>
      </c>
      <c r="K448" t="s">
        <v>131</v>
      </c>
      <c r="L448">
        <v>26</v>
      </c>
      <c r="M448">
        <v>0.19</v>
      </c>
      <c r="N448">
        <v>0.33</v>
      </c>
      <c r="O448">
        <v>0.72</v>
      </c>
      <c r="P448">
        <v>0</v>
      </c>
      <c r="Q448">
        <v>17</v>
      </c>
      <c r="R448">
        <v>45</v>
      </c>
      <c r="S448">
        <v>-82</v>
      </c>
      <c r="T448">
        <v>48</v>
      </c>
      <c r="U448">
        <v>45</v>
      </c>
      <c r="V448">
        <v>8</v>
      </c>
      <c r="W448">
        <v>0</v>
      </c>
      <c r="X448" t="s">
        <v>134</v>
      </c>
      <c r="Y448">
        <v>30</v>
      </c>
      <c r="Z448">
        <v>43</v>
      </c>
      <c r="AA448">
        <v>0</v>
      </c>
      <c r="AB448">
        <v>0</v>
      </c>
    </row>
    <row r="449" spans="1:28" ht="17" x14ac:dyDescent="0.25">
      <c r="A449" s="3">
        <v>37421221</v>
      </c>
      <c r="B449" s="1">
        <v>43652</v>
      </c>
      <c r="C449" s="13">
        <v>0.15225324074074073</v>
      </c>
      <c r="D449" t="s">
        <v>129</v>
      </c>
      <c r="E449" t="s">
        <v>130</v>
      </c>
      <c r="F449">
        <v>3.84</v>
      </c>
      <c r="G449" t="s">
        <v>48</v>
      </c>
      <c r="H449">
        <v>35.613999999999997</v>
      </c>
      <c r="I449">
        <v>-117.43300000000001</v>
      </c>
      <c r="J449">
        <v>9.8000000000000007</v>
      </c>
      <c r="K449" t="s">
        <v>131</v>
      </c>
      <c r="L449">
        <v>44</v>
      </c>
      <c r="M449">
        <v>0.2</v>
      </c>
      <c r="N449">
        <v>0.26</v>
      </c>
      <c r="O449">
        <v>0.41</v>
      </c>
      <c r="P449">
        <v>0</v>
      </c>
      <c r="Q449">
        <v>181</v>
      </c>
      <c r="R449">
        <v>45</v>
      </c>
      <c r="S449">
        <v>-110</v>
      </c>
      <c r="T449">
        <v>34</v>
      </c>
      <c r="U449">
        <v>36</v>
      </c>
      <c r="V449">
        <v>10</v>
      </c>
      <c r="W449">
        <v>23</v>
      </c>
      <c r="X449" t="s">
        <v>132</v>
      </c>
      <c r="Y449">
        <v>58</v>
      </c>
      <c r="Z449">
        <v>31</v>
      </c>
      <c r="AA449">
        <v>6</v>
      </c>
      <c r="AB449">
        <v>196</v>
      </c>
    </row>
    <row r="450" spans="1:28" ht="17" x14ac:dyDescent="0.25">
      <c r="A450" s="3">
        <v>37421237</v>
      </c>
      <c r="B450" s="1">
        <v>43652</v>
      </c>
      <c r="C450" s="13">
        <v>0.15247812499999999</v>
      </c>
      <c r="D450" t="s">
        <v>129</v>
      </c>
      <c r="E450" t="s">
        <v>130</v>
      </c>
      <c r="F450">
        <v>3.74</v>
      </c>
      <c r="G450" t="s">
        <v>48</v>
      </c>
      <c r="H450">
        <v>35.902000000000001</v>
      </c>
      <c r="I450">
        <v>-117.74299999999999</v>
      </c>
      <c r="J450">
        <v>8.8000000000000007</v>
      </c>
      <c r="K450" t="s">
        <v>131</v>
      </c>
      <c r="L450">
        <v>40</v>
      </c>
      <c r="M450">
        <v>0.13</v>
      </c>
      <c r="N450">
        <v>0.18</v>
      </c>
      <c r="O450">
        <v>0.46</v>
      </c>
      <c r="P450">
        <v>0</v>
      </c>
      <c r="Q450">
        <v>152</v>
      </c>
      <c r="R450">
        <v>44</v>
      </c>
      <c r="S450">
        <v>-149</v>
      </c>
      <c r="T450">
        <v>46</v>
      </c>
      <c r="U450">
        <v>44</v>
      </c>
      <c r="V450">
        <v>9</v>
      </c>
      <c r="W450">
        <v>0</v>
      </c>
      <c r="X450" t="s">
        <v>134</v>
      </c>
      <c r="Y450">
        <v>32</v>
      </c>
      <c r="Z450">
        <v>58</v>
      </c>
      <c r="AA450">
        <v>0</v>
      </c>
      <c r="AB450">
        <v>0</v>
      </c>
    </row>
    <row r="451" spans="1:28" x14ac:dyDescent="0.2">
      <c r="A451" s="4">
        <v>38457631</v>
      </c>
      <c r="B451" s="1">
        <v>43652</v>
      </c>
      <c r="C451" s="13">
        <v>0.15282569444444447</v>
      </c>
      <c r="D451" t="s">
        <v>129</v>
      </c>
      <c r="E451" t="s">
        <v>130</v>
      </c>
      <c r="F451">
        <v>3.65</v>
      </c>
      <c r="G451" t="s">
        <v>48</v>
      </c>
      <c r="H451">
        <v>35.912999999999997</v>
      </c>
      <c r="I451">
        <v>-117.703</v>
      </c>
      <c r="J451">
        <v>7</v>
      </c>
      <c r="K451" t="s">
        <v>131</v>
      </c>
      <c r="L451">
        <v>46</v>
      </c>
      <c r="M451">
        <v>0.1</v>
      </c>
      <c r="N451">
        <v>0.12</v>
      </c>
      <c r="O451">
        <v>0.38</v>
      </c>
      <c r="P451">
        <v>0</v>
      </c>
      <c r="Q451">
        <v>167</v>
      </c>
      <c r="R451">
        <v>84</v>
      </c>
      <c r="S451">
        <v>-155</v>
      </c>
      <c r="T451">
        <v>26</v>
      </c>
      <c r="U451">
        <v>28</v>
      </c>
      <c r="V451">
        <v>11</v>
      </c>
      <c r="W451">
        <v>14</v>
      </c>
      <c r="X451" t="s">
        <v>133</v>
      </c>
      <c r="Y451">
        <v>74</v>
      </c>
      <c r="Z451">
        <v>38</v>
      </c>
      <c r="AA451">
        <v>10</v>
      </c>
      <c r="AB451">
        <v>139</v>
      </c>
    </row>
    <row r="452" spans="1:28" ht="17" x14ac:dyDescent="0.25">
      <c r="A452" s="3">
        <v>38457639</v>
      </c>
      <c r="B452" s="1">
        <v>43652</v>
      </c>
      <c r="C452" s="13">
        <v>0.15391956018518518</v>
      </c>
      <c r="D452" t="s">
        <v>129</v>
      </c>
      <c r="E452" t="s">
        <v>130</v>
      </c>
      <c r="F452">
        <v>3.98</v>
      </c>
      <c r="G452" t="s">
        <v>48</v>
      </c>
      <c r="H452">
        <v>35.892000000000003</v>
      </c>
      <c r="I452">
        <v>-117.72199999999999</v>
      </c>
      <c r="J452">
        <v>7.9</v>
      </c>
      <c r="K452" t="s">
        <v>131</v>
      </c>
      <c r="L452">
        <v>61</v>
      </c>
      <c r="M452">
        <v>0.18</v>
      </c>
      <c r="N452">
        <v>0.18</v>
      </c>
      <c r="O452">
        <v>0.5</v>
      </c>
      <c r="P452">
        <v>0</v>
      </c>
      <c r="Q452">
        <v>330</v>
      </c>
      <c r="R452">
        <v>69</v>
      </c>
      <c r="S452">
        <v>144</v>
      </c>
      <c r="T452">
        <v>32</v>
      </c>
      <c r="U452">
        <v>43</v>
      </c>
      <c r="V452">
        <v>8</v>
      </c>
      <c r="W452">
        <v>0</v>
      </c>
      <c r="X452" t="s">
        <v>134</v>
      </c>
      <c r="Y452">
        <v>50</v>
      </c>
      <c r="Z452">
        <v>43</v>
      </c>
      <c r="AA452">
        <v>8</v>
      </c>
      <c r="AB452">
        <v>87</v>
      </c>
    </row>
    <row r="453" spans="1:28" x14ac:dyDescent="0.2">
      <c r="A453" s="4">
        <v>38457663</v>
      </c>
      <c r="B453" s="1">
        <v>43652</v>
      </c>
      <c r="C453" s="13">
        <v>0.15557407407407406</v>
      </c>
      <c r="D453" t="s">
        <v>129</v>
      </c>
      <c r="E453" t="s">
        <v>130</v>
      </c>
      <c r="F453">
        <v>3.86</v>
      </c>
      <c r="G453" t="s">
        <v>48</v>
      </c>
      <c r="H453">
        <v>35.912999999999997</v>
      </c>
      <c r="I453">
        <v>-117.72799999999999</v>
      </c>
      <c r="J453">
        <v>7</v>
      </c>
      <c r="K453" t="s">
        <v>131</v>
      </c>
      <c r="L453">
        <v>38</v>
      </c>
      <c r="M453">
        <v>0.21</v>
      </c>
      <c r="N453">
        <v>0.35</v>
      </c>
      <c r="O453">
        <v>0.81</v>
      </c>
      <c r="P453">
        <v>0</v>
      </c>
      <c r="Q453">
        <v>136</v>
      </c>
      <c r="R453">
        <v>76</v>
      </c>
      <c r="S453">
        <v>-149</v>
      </c>
      <c r="T453">
        <v>33</v>
      </c>
      <c r="U453">
        <v>31</v>
      </c>
      <c r="V453">
        <v>14</v>
      </c>
      <c r="W453">
        <v>12</v>
      </c>
      <c r="X453" t="s">
        <v>133</v>
      </c>
      <c r="Y453">
        <v>71</v>
      </c>
      <c r="Z453">
        <v>36</v>
      </c>
      <c r="AA453">
        <v>8</v>
      </c>
      <c r="AB453">
        <v>120</v>
      </c>
    </row>
    <row r="454" spans="1:28" x14ac:dyDescent="0.2">
      <c r="A454" s="4">
        <v>38457679</v>
      </c>
      <c r="B454" s="1">
        <v>43652</v>
      </c>
      <c r="C454" s="13">
        <v>0.15725543981481482</v>
      </c>
      <c r="D454" t="s">
        <v>129</v>
      </c>
      <c r="E454" t="s">
        <v>130</v>
      </c>
      <c r="F454">
        <v>4.26</v>
      </c>
      <c r="G454" t="s">
        <v>48</v>
      </c>
      <c r="H454">
        <v>35.680999999999997</v>
      </c>
      <c r="I454">
        <v>-117.47</v>
      </c>
      <c r="J454">
        <v>6.9</v>
      </c>
      <c r="K454" t="s">
        <v>131</v>
      </c>
      <c r="L454">
        <v>63</v>
      </c>
      <c r="M454">
        <v>0.17</v>
      </c>
      <c r="N454">
        <v>0.18</v>
      </c>
      <c r="O454">
        <v>0.6</v>
      </c>
      <c r="P454">
        <v>0</v>
      </c>
      <c r="Q454">
        <v>336</v>
      </c>
      <c r="R454">
        <v>84</v>
      </c>
      <c r="S454">
        <v>173</v>
      </c>
      <c r="T454">
        <v>21</v>
      </c>
      <c r="U454">
        <v>18</v>
      </c>
      <c r="V454">
        <v>19</v>
      </c>
      <c r="W454">
        <v>11</v>
      </c>
      <c r="X454" t="s">
        <v>131</v>
      </c>
      <c r="Y454">
        <v>99</v>
      </c>
      <c r="Z454">
        <v>22</v>
      </c>
      <c r="AA454">
        <v>22</v>
      </c>
      <c r="AB454">
        <v>146</v>
      </c>
    </row>
    <row r="455" spans="1:28" x14ac:dyDescent="0.2">
      <c r="A455" s="4">
        <v>38457687</v>
      </c>
      <c r="B455" s="1">
        <v>43652</v>
      </c>
      <c r="C455" s="13">
        <v>0.15825717592592592</v>
      </c>
      <c r="D455" t="s">
        <v>129</v>
      </c>
      <c r="E455" t="s">
        <v>130</v>
      </c>
      <c r="F455">
        <v>5.5</v>
      </c>
      <c r="G455" t="s">
        <v>47</v>
      </c>
      <c r="H455">
        <v>35.901000000000003</v>
      </c>
      <c r="I455">
        <v>-117.75</v>
      </c>
      <c r="J455">
        <v>5</v>
      </c>
      <c r="K455" t="s">
        <v>131</v>
      </c>
      <c r="L455">
        <v>82</v>
      </c>
      <c r="M455">
        <v>0.16</v>
      </c>
      <c r="N455">
        <v>0.13</v>
      </c>
      <c r="O455">
        <v>0.5</v>
      </c>
      <c r="P455">
        <v>0</v>
      </c>
      <c r="Q455">
        <v>329</v>
      </c>
      <c r="R455">
        <v>86</v>
      </c>
      <c r="S455">
        <v>-166</v>
      </c>
      <c r="T455">
        <v>19</v>
      </c>
      <c r="U455">
        <v>19</v>
      </c>
      <c r="V455">
        <v>25</v>
      </c>
      <c r="W455">
        <v>9</v>
      </c>
      <c r="X455" t="s">
        <v>131</v>
      </c>
      <c r="Y455">
        <v>100</v>
      </c>
      <c r="Z455">
        <v>50</v>
      </c>
      <c r="AA455">
        <v>36</v>
      </c>
      <c r="AB455">
        <v>74</v>
      </c>
    </row>
    <row r="456" spans="1:28" ht="17" x14ac:dyDescent="0.25">
      <c r="A456" s="3">
        <v>38457695</v>
      </c>
      <c r="B456" s="1">
        <v>43652</v>
      </c>
      <c r="C456" s="13">
        <v>0.15963449074074074</v>
      </c>
      <c r="D456" t="s">
        <v>129</v>
      </c>
      <c r="E456" t="s">
        <v>130</v>
      </c>
      <c r="F456">
        <v>3.83</v>
      </c>
      <c r="G456" t="s">
        <v>48</v>
      </c>
      <c r="H456">
        <v>35.826000000000001</v>
      </c>
      <c r="I456">
        <v>-117.684</v>
      </c>
      <c r="J456">
        <v>7.1</v>
      </c>
      <c r="K456" t="s">
        <v>131</v>
      </c>
      <c r="L456">
        <v>62</v>
      </c>
      <c r="M456">
        <v>0.19</v>
      </c>
      <c r="N456">
        <v>0.19</v>
      </c>
      <c r="O456">
        <v>0.42</v>
      </c>
      <c r="P456">
        <v>0</v>
      </c>
      <c r="Q456">
        <v>126</v>
      </c>
      <c r="R456">
        <v>76</v>
      </c>
      <c r="S456">
        <v>-142</v>
      </c>
      <c r="T456">
        <v>29</v>
      </c>
      <c r="U456">
        <v>32</v>
      </c>
      <c r="V456">
        <v>18</v>
      </c>
      <c r="W456">
        <v>54</v>
      </c>
      <c r="X456" t="s">
        <v>133</v>
      </c>
      <c r="Y456">
        <v>74</v>
      </c>
      <c r="Z456">
        <v>30</v>
      </c>
      <c r="AA456">
        <v>7</v>
      </c>
      <c r="AB456">
        <v>168</v>
      </c>
    </row>
    <row r="457" spans="1:28" x14ac:dyDescent="0.2">
      <c r="A457" s="4">
        <v>38457703</v>
      </c>
      <c r="B457" s="1">
        <v>43652</v>
      </c>
      <c r="C457" s="13">
        <v>0.1604133101851852</v>
      </c>
      <c r="D457" t="s">
        <v>129</v>
      </c>
      <c r="E457" t="s">
        <v>130</v>
      </c>
      <c r="F457">
        <v>4.97</v>
      </c>
      <c r="G457" t="s">
        <v>48</v>
      </c>
      <c r="H457">
        <v>35.904000000000003</v>
      </c>
      <c r="I457">
        <v>-117.7</v>
      </c>
      <c r="J457">
        <v>8.3000000000000007</v>
      </c>
      <c r="K457" t="s">
        <v>131</v>
      </c>
      <c r="L457">
        <v>78</v>
      </c>
      <c r="M457">
        <v>0.17</v>
      </c>
      <c r="N457">
        <v>0.16</v>
      </c>
      <c r="O457">
        <v>0.41</v>
      </c>
      <c r="P457">
        <v>0</v>
      </c>
      <c r="Q457">
        <v>324</v>
      </c>
      <c r="R457">
        <v>84</v>
      </c>
      <c r="S457">
        <v>-177</v>
      </c>
      <c r="T457">
        <v>28</v>
      </c>
      <c r="U457">
        <v>18</v>
      </c>
      <c r="V457">
        <v>28</v>
      </c>
      <c r="W457">
        <v>4</v>
      </c>
      <c r="X457" t="s">
        <v>131</v>
      </c>
      <c r="Y457">
        <v>86</v>
      </c>
      <c r="Z457">
        <v>37</v>
      </c>
      <c r="AA457">
        <v>30</v>
      </c>
      <c r="AB457">
        <v>102</v>
      </c>
    </row>
    <row r="458" spans="1:28" x14ac:dyDescent="0.2">
      <c r="A458" s="4">
        <v>37220612</v>
      </c>
      <c r="B458" s="1">
        <v>43652</v>
      </c>
      <c r="C458" s="13">
        <v>0.16174583333333334</v>
      </c>
      <c r="D458" t="s">
        <v>129</v>
      </c>
      <c r="E458" t="s">
        <v>130</v>
      </c>
      <c r="F458">
        <v>3.6</v>
      </c>
      <c r="G458" t="s">
        <v>48</v>
      </c>
      <c r="H458">
        <v>35.576999999999998</v>
      </c>
      <c r="I458">
        <v>-117.407</v>
      </c>
      <c r="J458">
        <v>3.6</v>
      </c>
      <c r="K458" t="s">
        <v>131</v>
      </c>
      <c r="L458">
        <v>38</v>
      </c>
      <c r="M458">
        <v>0.19</v>
      </c>
      <c r="N458">
        <v>0.28999999999999998</v>
      </c>
      <c r="O458">
        <v>0.47</v>
      </c>
      <c r="P458">
        <v>0</v>
      </c>
      <c r="Q458">
        <v>296</v>
      </c>
      <c r="R458">
        <v>13</v>
      </c>
      <c r="S458">
        <v>20</v>
      </c>
      <c r="T458">
        <v>35</v>
      </c>
      <c r="U458">
        <v>29</v>
      </c>
      <c r="V458">
        <v>8</v>
      </c>
      <c r="W458">
        <v>17</v>
      </c>
      <c r="X458" t="s">
        <v>133</v>
      </c>
      <c r="Y458">
        <v>65</v>
      </c>
      <c r="Z458">
        <v>56</v>
      </c>
      <c r="AA458">
        <v>7</v>
      </c>
      <c r="AB458">
        <v>85</v>
      </c>
    </row>
    <row r="459" spans="1:28" x14ac:dyDescent="0.2">
      <c r="A459" s="4">
        <v>38457719</v>
      </c>
      <c r="B459" s="1">
        <v>43652</v>
      </c>
      <c r="C459" s="13">
        <v>0.16227187499999998</v>
      </c>
      <c r="D459" t="s">
        <v>129</v>
      </c>
      <c r="E459" t="s">
        <v>130</v>
      </c>
      <c r="F459">
        <v>3.68</v>
      </c>
      <c r="G459" t="s">
        <v>48</v>
      </c>
      <c r="H459">
        <v>35.869999999999997</v>
      </c>
      <c r="I459">
        <v>-117.711</v>
      </c>
      <c r="J459">
        <v>5.8</v>
      </c>
      <c r="K459" t="s">
        <v>131</v>
      </c>
      <c r="L459">
        <v>43</v>
      </c>
      <c r="M459">
        <v>0.11</v>
      </c>
      <c r="N459">
        <v>0.15</v>
      </c>
      <c r="O459">
        <v>0.47</v>
      </c>
      <c r="P459">
        <v>0</v>
      </c>
      <c r="Q459">
        <v>127</v>
      </c>
      <c r="R459">
        <v>84</v>
      </c>
      <c r="S459">
        <v>162</v>
      </c>
      <c r="T459">
        <v>42</v>
      </c>
      <c r="U459">
        <v>38</v>
      </c>
      <c r="V459">
        <v>8</v>
      </c>
      <c r="W459">
        <v>8</v>
      </c>
      <c r="X459" t="s">
        <v>134</v>
      </c>
      <c r="Y459">
        <v>47</v>
      </c>
      <c r="Z459">
        <v>36</v>
      </c>
      <c r="AA459">
        <v>8</v>
      </c>
      <c r="AB459">
        <v>108</v>
      </c>
    </row>
    <row r="460" spans="1:28" x14ac:dyDescent="0.2">
      <c r="A460" s="4">
        <v>38457727</v>
      </c>
      <c r="B460" s="1">
        <v>43652</v>
      </c>
      <c r="C460" s="13">
        <v>0.16304212962962963</v>
      </c>
      <c r="D460" t="s">
        <v>129</v>
      </c>
      <c r="E460" t="s">
        <v>130</v>
      </c>
      <c r="F460">
        <v>3.5</v>
      </c>
      <c r="G460" t="s">
        <v>48</v>
      </c>
      <c r="H460">
        <v>35.78</v>
      </c>
      <c r="I460">
        <v>-117.586</v>
      </c>
      <c r="J460">
        <v>10.4</v>
      </c>
      <c r="K460" t="s">
        <v>131</v>
      </c>
      <c r="L460">
        <v>66</v>
      </c>
      <c r="M460">
        <v>0.16</v>
      </c>
      <c r="N460">
        <v>0.17</v>
      </c>
      <c r="O460">
        <v>0.36</v>
      </c>
      <c r="P460">
        <v>0</v>
      </c>
      <c r="Q460">
        <v>24</v>
      </c>
      <c r="R460">
        <v>36</v>
      </c>
      <c r="S460">
        <v>-46</v>
      </c>
      <c r="T460">
        <v>36</v>
      </c>
      <c r="U460">
        <v>31</v>
      </c>
      <c r="V460">
        <v>14</v>
      </c>
      <c r="W460">
        <v>35</v>
      </c>
      <c r="X460" t="s">
        <v>133</v>
      </c>
      <c r="Y460">
        <v>73</v>
      </c>
      <c r="Z460">
        <v>48</v>
      </c>
      <c r="AA460">
        <v>10</v>
      </c>
      <c r="AB460">
        <v>126</v>
      </c>
    </row>
    <row r="461" spans="1:28" x14ac:dyDescent="0.2">
      <c r="A461" s="4">
        <v>38457735</v>
      </c>
      <c r="B461" s="1">
        <v>43652</v>
      </c>
      <c r="C461" s="13">
        <v>0.1634261574074074</v>
      </c>
      <c r="D461" t="s">
        <v>129</v>
      </c>
      <c r="E461" t="s">
        <v>130</v>
      </c>
      <c r="F461">
        <v>4.0599999999999996</v>
      </c>
      <c r="G461" t="s">
        <v>48</v>
      </c>
      <c r="H461">
        <v>35.905999999999999</v>
      </c>
      <c r="I461">
        <v>-117.688</v>
      </c>
      <c r="J461">
        <v>8.4</v>
      </c>
      <c r="K461" t="s">
        <v>131</v>
      </c>
      <c r="L461">
        <v>78</v>
      </c>
      <c r="M461">
        <v>0.16</v>
      </c>
      <c r="N461">
        <v>0.14000000000000001</v>
      </c>
      <c r="O461">
        <v>0.34</v>
      </c>
      <c r="P461">
        <v>0</v>
      </c>
      <c r="Q461">
        <v>339</v>
      </c>
      <c r="R461">
        <v>76</v>
      </c>
      <c r="S461">
        <v>174</v>
      </c>
      <c r="T461">
        <v>20</v>
      </c>
      <c r="U461">
        <v>17</v>
      </c>
      <c r="V461">
        <v>21</v>
      </c>
      <c r="W461">
        <v>16</v>
      </c>
      <c r="X461" t="s">
        <v>131</v>
      </c>
      <c r="Y461">
        <v>99</v>
      </c>
      <c r="Z461">
        <v>39</v>
      </c>
      <c r="AA461">
        <v>23</v>
      </c>
      <c r="AB461">
        <v>110</v>
      </c>
    </row>
    <row r="462" spans="1:28" x14ac:dyDescent="0.2">
      <c r="A462" s="4">
        <v>37421229</v>
      </c>
      <c r="B462" s="1">
        <v>43652</v>
      </c>
      <c r="C462" s="13">
        <v>0.1651724537037037</v>
      </c>
      <c r="D462" t="s">
        <v>129</v>
      </c>
      <c r="E462" t="s">
        <v>130</v>
      </c>
      <c r="F462">
        <v>4.3099999999999996</v>
      </c>
      <c r="G462" t="s">
        <v>48</v>
      </c>
      <c r="H462">
        <v>35.869</v>
      </c>
      <c r="I462">
        <v>-117.661</v>
      </c>
      <c r="J462">
        <v>7.2</v>
      </c>
      <c r="K462" t="s">
        <v>131</v>
      </c>
      <c r="L462">
        <v>58</v>
      </c>
      <c r="M462">
        <v>0.14000000000000001</v>
      </c>
      <c r="N462">
        <v>0.15</v>
      </c>
      <c r="O462">
        <v>0.38</v>
      </c>
      <c r="P462">
        <v>0</v>
      </c>
      <c r="Q462">
        <v>243</v>
      </c>
      <c r="R462">
        <v>32</v>
      </c>
      <c r="S462">
        <v>-115</v>
      </c>
      <c r="T462">
        <v>47</v>
      </c>
      <c r="U462">
        <v>37</v>
      </c>
      <c r="V462">
        <v>10</v>
      </c>
      <c r="W462">
        <v>40</v>
      </c>
      <c r="X462" t="s">
        <v>132</v>
      </c>
      <c r="Y462">
        <v>70</v>
      </c>
      <c r="Z462">
        <v>43</v>
      </c>
      <c r="AA462">
        <v>16</v>
      </c>
      <c r="AB462">
        <v>118</v>
      </c>
    </row>
    <row r="463" spans="1:28" ht="17" x14ac:dyDescent="0.25">
      <c r="A463" s="3">
        <v>38457759</v>
      </c>
      <c r="B463" s="1">
        <v>43652</v>
      </c>
      <c r="C463" s="13">
        <v>0.16653483796296295</v>
      </c>
      <c r="D463" t="s">
        <v>129</v>
      </c>
      <c r="E463" t="s">
        <v>130</v>
      </c>
      <c r="F463">
        <v>3.53</v>
      </c>
      <c r="G463" t="s">
        <v>48</v>
      </c>
      <c r="H463">
        <v>35.875</v>
      </c>
      <c r="I463">
        <v>-117.714</v>
      </c>
      <c r="J463">
        <v>4.4000000000000004</v>
      </c>
      <c r="K463" t="s">
        <v>131</v>
      </c>
      <c r="L463">
        <v>58</v>
      </c>
      <c r="M463">
        <v>0.16</v>
      </c>
      <c r="N463">
        <v>0.18</v>
      </c>
      <c r="O463">
        <v>0.4</v>
      </c>
      <c r="P463">
        <v>0</v>
      </c>
      <c r="Q463">
        <v>105</v>
      </c>
      <c r="R463">
        <v>73</v>
      </c>
      <c r="S463">
        <v>-130</v>
      </c>
      <c r="T463">
        <v>24</v>
      </c>
      <c r="U463">
        <v>29</v>
      </c>
      <c r="V463">
        <v>23</v>
      </c>
      <c r="W463">
        <v>34</v>
      </c>
      <c r="X463" t="s">
        <v>133</v>
      </c>
      <c r="Y463">
        <v>81</v>
      </c>
      <c r="Z463">
        <v>75</v>
      </c>
      <c r="AA463">
        <v>5</v>
      </c>
      <c r="AB463">
        <v>59</v>
      </c>
    </row>
    <row r="464" spans="1:28" ht="17" x14ac:dyDescent="0.25">
      <c r="A464" s="3">
        <v>38457887</v>
      </c>
      <c r="B464" s="1">
        <v>43652</v>
      </c>
      <c r="C464" s="13">
        <v>0.17100208333333333</v>
      </c>
      <c r="D464" t="s">
        <v>129</v>
      </c>
      <c r="E464" t="s">
        <v>130</v>
      </c>
      <c r="F464">
        <v>3.79</v>
      </c>
      <c r="G464" t="s">
        <v>48</v>
      </c>
      <c r="H464">
        <v>35.578000000000003</v>
      </c>
      <c r="I464">
        <v>-117.374</v>
      </c>
      <c r="J464">
        <v>5.9</v>
      </c>
      <c r="K464" t="s">
        <v>131</v>
      </c>
      <c r="L464">
        <v>31</v>
      </c>
      <c r="M464">
        <v>0.19</v>
      </c>
      <c r="N464">
        <v>0.28000000000000003</v>
      </c>
      <c r="O464">
        <v>0.62</v>
      </c>
      <c r="P464">
        <v>0</v>
      </c>
      <c r="Q464">
        <v>155</v>
      </c>
      <c r="R464">
        <v>60</v>
      </c>
      <c r="S464">
        <v>-102</v>
      </c>
      <c r="T464">
        <v>40</v>
      </c>
      <c r="U464">
        <v>42</v>
      </c>
      <c r="V464">
        <v>8</v>
      </c>
      <c r="W464">
        <v>18</v>
      </c>
      <c r="X464" t="s">
        <v>134</v>
      </c>
      <c r="Y464">
        <v>46</v>
      </c>
      <c r="Z464">
        <v>32</v>
      </c>
      <c r="AA464">
        <v>6</v>
      </c>
      <c r="AB464">
        <v>125</v>
      </c>
    </row>
    <row r="465" spans="1:28" x14ac:dyDescent="0.2">
      <c r="A465" s="4">
        <v>38457775</v>
      </c>
      <c r="B465" s="1">
        <v>43652</v>
      </c>
      <c r="C465" s="13">
        <v>0.17158067129629628</v>
      </c>
      <c r="D465" t="s">
        <v>129</v>
      </c>
      <c r="E465" t="s">
        <v>130</v>
      </c>
      <c r="F465">
        <v>4.68</v>
      </c>
      <c r="G465" t="s">
        <v>48</v>
      </c>
      <c r="H465">
        <v>35.555</v>
      </c>
      <c r="I465">
        <v>-117.52200000000001</v>
      </c>
      <c r="J465">
        <v>5.5</v>
      </c>
      <c r="K465" t="s">
        <v>131</v>
      </c>
      <c r="L465">
        <v>199</v>
      </c>
      <c r="M465">
        <v>0.23</v>
      </c>
      <c r="N465">
        <v>0.13</v>
      </c>
      <c r="O465">
        <v>0.51</v>
      </c>
      <c r="P465">
        <v>0</v>
      </c>
      <c r="Q465">
        <v>161</v>
      </c>
      <c r="R465">
        <v>51</v>
      </c>
      <c r="S465">
        <v>-170</v>
      </c>
      <c r="T465">
        <v>43</v>
      </c>
      <c r="U465">
        <v>34</v>
      </c>
      <c r="V465">
        <v>42</v>
      </c>
      <c r="W465">
        <v>44</v>
      </c>
      <c r="X465" t="s">
        <v>132</v>
      </c>
      <c r="Y465">
        <v>57</v>
      </c>
      <c r="Z465">
        <v>47</v>
      </c>
      <c r="AA465">
        <v>60</v>
      </c>
      <c r="AB465">
        <v>82</v>
      </c>
    </row>
    <row r="466" spans="1:28" ht="17" x14ac:dyDescent="0.25">
      <c r="A466" s="3">
        <v>38457791</v>
      </c>
      <c r="B466" s="1">
        <v>43652</v>
      </c>
      <c r="C466" s="13">
        <v>0.17263657407407407</v>
      </c>
      <c r="D466" t="s">
        <v>129</v>
      </c>
      <c r="E466" t="s">
        <v>130</v>
      </c>
      <c r="F466">
        <v>3.41</v>
      </c>
      <c r="G466" t="s">
        <v>130</v>
      </c>
      <c r="H466">
        <v>35.869</v>
      </c>
      <c r="I466">
        <v>-117.667</v>
      </c>
      <c r="J466">
        <v>6.5</v>
      </c>
      <c r="K466" t="s">
        <v>131</v>
      </c>
      <c r="L466">
        <v>47</v>
      </c>
      <c r="M466">
        <v>0.14000000000000001</v>
      </c>
      <c r="N466">
        <v>0.18</v>
      </c>
      <c r="O466">
        <v>0.49</v>
      </c>
      <c r="P466">
        <v>0</v>
      </c>
      <c r="Q466">
        <v>11</v>
      </c>
      <c r="R466">
        <v>74</v>
      </c>
      <c r="S466">
        <v>-157</v>
      </c>
      <c r="T466">
        <v>44</v>
      </c>
      <c r="U466">
        <v>43</v>
      </c>
      <c r="V466">
        <v>8</v>
      </c>
      <c r="W466">
        <v>27</v>
      </c>
      <c r="X466" t="s">
        <v>134</v>
      </c>
      <c r="Y466">
        <v>38</v>
      </c>
      <c r="Z466">
        <v>41</v>
      </c>
      <c r="AA466">
        <v>7</v>
      </c>
      <c r="AB466">
        <v>117</v>
      </c>
    </row>
    <row r="467" spans="1:28" x14ac:dyDescent="0.2">
      <c r="A467" s="4">
        <v>38457799</v>
      </c>
      <c r="B467" s="1">
        <v>43652</v>
      </c>
      <c r="C467" s="13">
        <v>0.17404537037037038</v>
      </c>
      <c r="D467" t="s">
        <v>129</v>
      </c>
      <c r="E467" t="s">
        <v>130</v>
      </c>
      <c r="F467">
        <v>3.45</v>
      </c>
      <c r="G467" t="s">
        <v>48</v>
      </c>
      <c r="H467">
        <v>35.835000000000001</v>
      </c>
      <c r="I467">
        <v>-117.675</v>
      </c>
      <c r="J467">
        <v>9.1</v>
      </c>
      <c r="K467" t="s">
        <v>131</v>
      </c>
      <c r="L467">
        <v>49</v>
      </c>
      <c r="M467">
        <v>0.14000000000000001</v>
      </c>
      <c r="N467">
        <v>0.19</v>
      </c>
      <c r="O467">
        <v>0.37</v>
      </c>
      <c r="P467">
        <v>0</v>
      </c>
      <c r="Q467">
        <v>117</v>
      </c>
      <c r="R467">
        <v>52</v>
      </c>
      <c r="S467">
        <v>-127</v>
      </c>
      <c r="T467">
        <v>24</v>
      </c>
      <c r="U467">
        <v>22</v>
      </c>
      <c r="V467">
        <v>15</v>
      </c>
      <c r="W467">
        <v>16</v>
      </c>
      <c r="X467" t="s">
        <v>131</v>
      </c>
      <c r="Y467">
        <v>89</v>
      </c>
      <c r="Z467">
        <v>41</v>
      </c>
      <c r="AA467">
        <v>16</v>
      </c>
      <c r="AB467">
        <v>114</v>
      </c>
    </row>
    <row r="468" spans="1:28" x14ac:dyDescent="0.2">
      <c r="A468" s="4">
        <v>38457807</v>
      </c>
      <c r="B468" s="1">
        <v>43652</v>
      </c>
      <c r="C468" s="13">
        <v>0.17516018518518517</v>
      </c>
      <c r="D468" t="s">
        <v>129</v>
      </c>
      <c r="E468" t="s">
        <v>130</v>
      </c>
      <c r="F468">
        <v>3.86</v>
      </c>
      <c r="G468" t="s">
        <v>48</v>
      </c>
      <c r="H468">
        <v>35.658999999999999</v>
      </c>
      <c r="I468">
        <v>-117.48</v>
      </c>
      <c r="J468">
        <v>7</v>
      </c>
      <c r="K468" t="s">
        <v>131</v>
      </c>
      <c r="L468">
        <v>40</v>
      </c>
      <c r="M468">
        <v>0.14000000000000001</v>
      </c>
      <c r="N468">
        <v>0.22</v>
      </c>
      <c r="O468">
        <v>0.47</v>
      </c>
      <c r="P468">
        <v>0</v>
      </c>
      <c r="Q468">
        <v>188</v>
      </c>
      <c r="R468">
        <v>68</v>
      </c>
      <c r="S468">
        <v>-118</v>
      </c>
      <c r="T468">
        <v>49</v>
      </c>
      <c r="U468">
        <v>50</v>
      </c>
      <c r="V468">
        <v>8</v>
      </c>
      <c r="W468">
        <v>22</v>
      </c>
      <c r="X468" t="s">
        <v>134</v>
      </c>
      <c r="Y468">
        <v>30</v>
      </c>
      <c r="Z468">
        <v>26</v>
      </c>
      <c r="AA468">
        <v>6</v>
      </c>
      <c r="AB468">
        <v>125</v>
      </c>
    </row>
    <row r="469" spans="1:28" ht="17" x14ac:dyDescent="0.25">
      <c r="A469" s="3">
        <v>37220324</v>
      </c>
      <c r="B469" s="1">
        <v>43652</v>
      </c>
      <c r="C469" s="13">
        <v>0.17576539351851853</v>
      </c>
      <c r="D469" t="s">
        <v>129</v>
      </c>
      <c r="E469" t="s">
        <v>130</v>
      </c>
      <c r="F469">
        <v>3.63</v>
      </c>
      <c r="G469" t="s">
        <v>48</v>
      </c>
      <c r="H469">
        <v>35.908999999999999</v>
      </c>
      <c r="I469">
        <v>-117.68899999999999</v>
      </c>
      <c r="J469">
        <v>8.4</v>
      </c>
      <c r="K469" t="s">
        <v>131</v>
      </c>
      <c r="L469">
        <v>18</v>
      </c>
      <c r="M469">
        <v>0.05</v>
      </c>
      <c r="N469">
        <v>0.16</v>
      </c>
      <c r="O469">
        <v>0.4</v>
      </c>
      <c r="P469">
        <v>0</v>
      </c>
      <c r="Q469">
        <v>1</v>
      </c>
      <c r="R469">
        <v>79</v>
      </c>
      <c r="S469">
        <v>-149</v>
      </c>
      <c r="T469">
        <v>43</v>
      </c>
      <c r="U469">
        <v>43</v>
      </c>
      <c r="V469">
        <v>10</v>
      </c>
      <c r="W469">
        <v>6</v>
      </c>
      <c r="X469" t="s">
        <v>134</v>
      </c>
      <c r="Y469">
        <v>35</v>
      </c>
      <c r="Z469">
        <v>63</v>
      </c>
      <c r="AA469">
        <v>0</v>
      </c>
      <c r="AB469">
        <v>0</v>
      </c>
    </row>
    <row r="470" spans="1:28" x14ac:dyDescent="0.2">
      <c r="A470" s="4">
        <v>38457815</v>
      </c>
      <c r="B470" s="1">
        <v>43652</v>
      </c>
      <c r="C470" s="13">
        <v>0.17577638888888888</v>
      </c>
      <c r="D470" t="s">
        <v>129</v>
      </c>
      <c r="E470" t="s">
        <v>130</v>
      </c>
      <c r="F470">
        <v>4.8</v>
      </c>
      <c r="G470" t="s">
        <v>48</v>
      </c>
      <c r="H470">
        <v>35.585000000000001</v>
      </c>
      <c r="I470">
        <v>-117.61499999999999</v>
      </c>
      <c r="J470">
        <v>9.6999999999999993</v>
      </c>
      <c r="K470" t="s">
        <v>131</v>
      </c>
      <c r="L470">
        <v>107</v>
      </c>
      <c r="M470">
        <v>0.18</v>
      </c>
      <c r="N470">
        <v>0.13</v>
      </c>
      <c r="O470">
        <v>0.36</v>
      </c>
      <c r="P470">
        <v>0</v>
      </c>
      <c r="Q470">
        <v>294</v>
      </c>
      <c r="R470">
        <v>81</v>
      </c>
      <c r="S470">
        <v>-177</v>
      </c>
      <c r="T470">
        <v>20</v>
      </c>
      <c r="U470">
        <v>18</v>
      </c>
      <c r="V470">
        <v>30</v>
      </c>
      <c r="W470">
        <v>34</v>
      </c>
      <c r="X470" t="s">
        <v>131</v>
      </c>
      <c r="Y470">
        <v>91</v>
      </c>
      <c r="Z470">
        <v>29</v>
      </c>
      <c r="AA470">
        <v>22</v>
      </c>
      <c r="AB470">
        <v>111</v>
      </c>
    </row>
    <row r="471" spans="1:28" x14ac:dyDescent="0.2">
      <c r="A471" s="4">
        <v>38457831</v>
      </c>
      <c r="B471" s="1">
        <v>43652</v>
      </c>
      <c r="C471" s="13">
        <v>0.17797719907407408</v>
      </c>
      <c r="D471" t="s">
        <v>129</v>
      </c>
      <c r="E471" t="s">
        <v>130</v>
      </c>
      <c r="F471">
        <v>3.52</v>
      </c>
      <c r="G471" t="s">
        <v>130</v>
      </c>
      <c r="H471">
        <v>35.825000000000003</v>
      </c>
      <c r="I471">
        <v>-117.672</v>
      </c>
      <c r="J471">
        <v>8.6</v>
      </c>
      <c r="K471" t="s">
        <v>131</v>
      </c>
      <c r="L471">
        <v>69</v>
      </c>
      <c r="M471">
        <v>0.12</v>
      </c>
      <c r="N471">
        <v>0.13</v>
      </c>
      <c r="O471">
        <v>0.27</v>
      </c>
      <c r="P471">
        <v>0</v>
      </c>
      <c r="Q471">
        <v>131</v>
      </c>
      <c r="R471">
        <v>50</v>
      </c>
      <c r="S471">
        <v>-123</v>
      </c>
      <c r="T471">
        <v>31</v>
      </c>
      <c r="U471">
        <v>32</v>
      </c>
      <c r="V471">
        <v>16</v>
      </c>
      <c r="W471">
        <v>48</v>
      </c>
      <c r="X471" t="s">
        <v>133</v>
      </c>
      <c r="Y471">
        <v>69</v>
      </c>
      <c r="Z471">
        <v>40</v>
      </c>
      <c r="AA471">
        <v>7</v>
      </c>
      <c r="AB471">
        <v>122</v>
      </c>
    </row>
    <row r="472" spans="1:28" x14ac:dyDescent="0.2">
      <c r="A472" s="4">
        <v>38457839</v>
      </c>
      <c r="B472" s="1">
        <v>43652</v>
      </c>
      <c r="C472" s="13">
        <v>0.17925856481481481</v>
      </c>
      <c r="D472" t="s">
        <v>129</v>
      </c>
      <c r="E472" t="s">
        <v>130</v>
      </c>
      <c r="F472">
        <v>3.39</v>
      </c>
      <c r="G472" t="s">
        <v>48</v>
      </c>
      <c r="H472">
        <v>35.665999999999997</v>
      </c>
      <c r="I472">
        <v>-117.482</v>
      </c>
      <c r="J472">
        <v>4.2</v>
      </c>
      <c r="K472" t="s">
        <v>131</v>
      </c>
      <c r="L472">
        <v>52</v>
      </c>
      <c r="M472">
        <v>0.17</v>
      </c>
      <c r="N472">
        <v>0.19</v>
      </c>
      <c r="O472">
        <v>0.62</v>
      </c>
      <c r="P472">
        <v>0</v>
      </c>
      <c r="Q472">
        <v>296</v>
      </c>
      <c r="R472">
        <v>88</v>
      </c>
      <c r="S472">
        <v>161</v>
      </c>
      <c r="T472">
        <v>38</v>
      </c>
      <c r="U472">
        <v>31</v>
      </c>
      <c r="V472">
        <v>10</v>
      </c>
      <c r="W472">
        <v>24</v>
      </c>
      <c r="X472" t="s">
        <v>133</v>
      </c>
      <c r="Y472">
        <v>69</v>
      </c>
      <c r="Z472">
        <v>56</v>
      </c>
      <c r="AA472">
        <v>10</v>
      </c>
      <c r="AB472">
        <v>103</v>
      </c>
    </row>
    <row r="473" spans="1:28" ht="17" x14ac:dyDescent="0.25">
      <c r="A473" s="3">
        <v>37221916</v>
      </c>
      <c r="B473" s="1">
        <v>43652</v>
      </c>
      <c r="C473" s="13">
        <v>0.17958368055555554</v>
      </c>
      <c r="D473" t="s">
        <v>129</v>
      </c>
      <c r="E473" t="s">
        <v>130</v>
      </c>
      <c r="F473">
        <v>3.63</v>
      </c>
      <c r="G473" t="s">
        <v>130</v>
      </c>
      <c r="H473">
        <v>35.694000000000003</v>
      </c>
      <c r="I473">
        <v>-117.538</v>
      </c>
      <c r="J473">
        <v>8.4</v>
      </c>
      <c r="K473" t="s">
        <v>131</v>
      </c>
      <c r="L473">
        <v>34</v>
      </c>
      <c r="M473">
        <v>0.13</v>
      </c>
      <c r="N473">
        <v>0.19</v>
      </c>
      <c r="O473">
        <v>0.67</v>
      </c>
      <c r="P473">
        <v>0</v>
      </c>
      <c r="Q473">
        <v>121</v>
      </c>
      <c r="R473">
        <v>64</v>
      </c>
      <c r="S473">
        <v>-160</v>
      </c>
      <c r="T473">
        <v>49</v>
      </c>
      <c r="U473">
        <v>50</v>
      </c>
      <c r="V473">
        <v>10</v>
      </c>
      <c r="W473">
        <v>0</v>
      </c>
      <c r="X473" t="s">
        <v>134</v>
      </c>
      <c r="Y473">
        <v>26</v>
      </c>
      <c r="Z473">
        <v>30</v>
      </c>
      <c r="AA473">
        <v>0</v>
      </c>
      <c r="AB473">
        <v>0</v>
      </c>
    </row>
    <row r="474" spans="1:28" x14ac:dyDescent="0.2">
      <c r="A474" s="4">
        <v>38457847</v>
      </c>
      <c r="B474" s="1">
        <v>43652</v>
      </c>
      <c r="C474" s="13">
        <v>0.17981238425925927</v>
      </c>
      <c r="D474" t="s">
        <v>129</v>
      </c>
      <c r="E474" t="s">
        <v>130</v>
      </c>
      <c r="F474">
        <v>5.44</v>
      </c>
      <c r="G474" t="s">
        <v>47</v>
      </c>
      <c r="H474">
        <v>35.909999999999997</v>
      </c>
      <c r="I474">
        <v>-117.685</v>
      </c>
      <c r="J474">
        <v>7.4</v>
      </c>
      <c r="K474" t="s">
        <v>131</v>
      </c>
      <c r="L474">
        <v>110</v>
      </c>
      <c r="M474">
        <v>0.17</v>
      </c>
      <c r="N474">
        <v>0.12</v>
      </c>
      <c r="O474">
        <v>0.36</v>
      </c>
      <c r="P474">
        <v>0</v>
      </c>
      <c r="Q474">
        <v>345</v>
      </c>
      <c r="R474">
        <v>78</v>
      </c>
      <c r="S474">
        <v>-171</v>
      </c>
      <c r="T474">
        <v>23</v>
      </c>
      <c r="U474">
        <v>18</v>
      </c>
      <c r="V474">
        <v>16</v>
      </c>
      <c r="W474">
        <v>9</v>
      </c>
      <c r="X474" t="s">
        <v>131</v>
      </c>
      <c r="Y474">
        <v>95</v>
      </c>
      <c r="Z474">
        <v>39</v>
      </c>
      <c r="AA474">
        <v>51</v>
      </c>
      <c r="AB474">
        <v>120</v>
      </c>
    </row>
    <row r="475" spans="1:28" x14ac:dyDescent="0.2">
      <c r="A475" s="4">
        <v>38457871</v>
      </c>
      <c r="B475" s="1">
        <v>43652</v>
      </c>
      <c r="C475" s="13">
        <v>0.18166458333333335</v>
      </c>
      <c r="D475" t="s">
        <v>129</v>
      </c>
      <c r="E475" t="s">
        <v>130</v>
      </c>
      <c r="F475">
        <v>4.17</v>
      </c>
      <c r="G475" t="s">
        <v>48</v>
      </c>
      <c r="H475">
        <v>35.779000000000003</v>
      </c>
      <c r="I475">
        <v>-117.61199999999999</v>
      </c>
      <c r="J475">
        <v>2.6</v>
      </c>
      <c r="K475" t="s">
        <v>131</v>
      </c>
      <c r="L475">
        <v>69</v>
      </c>
      <c r="M475">
        <v>0.17</v>
      </c>
      <c r="N475">
        <v>0.15</v>
      </c>
      <c r="O475">
        <v>0.24</v>
      </c>
      <c r="P475">
        <v>0</v>
      </c>
      <c r="Q475">
        <v>316</v>
      </c>
      <c r="R475">
        <v>77</v>
      </c>
      <c r="S475">
        <v>-170</v>
      </c>
      <c r="T475">
        <v>29</v>
      </c>
      <c r="U475">
        <v>28</v>
      </c>
      <c r="V475">
        <v>14</v>
      </c>
      <c r="W475">
        <v>7</v>
      </c>
      <c r="X475" t="s">
        <v>133</v>
      </c>
      <c r="Y475">
        <v>77</v>
      </c>
      <c r="Z475">
        <v>72</v>
      </c>
      <c r="AA475">
        <v>15</v>
      </c>
      <c r="AB475">
        <v>41</v>
      </c>
    </row>
    <row r="476" spans="1:28" ht="17" x14ac:dyDescent="0.25">
      <c r="A476" s="3">
        <v>37222036</v>
      </c>
      <c r="B476" s="1">
        <v>43652</v>
      </c>
      <c r="C476" s="13">
        <v>0.18213194444444444</v>
      </c>
      <c r="D476" t="s">
        <v>129</v>
      </c>
      <c r="E476" t="s">
        <v>130</v>
      </c>
      <c r="F476">
        <v>3.64</v>
      </c>
      <c r="G476" t="s">
        <v>130</v>
      </c>
      <c r="H476">
        <v>35.860999999999997</v>
      </c>
      <c r="I476">
        <v>-117.691</v>
      </c>
      <c r="J476">
        <v>7.7</v>
      </c>
      <c r="K476" t="s">
        <v>131</v>
      </c>
      <c r="L476">
        <v>42</v>
      </c>
      <c r="M476">
        <v>0.1</v>
      </c>
      <c r="N476">
        <v>0.13</v>
      </c>
      <c r="O476">
        <v>0.41</v>
      </c>
      <c r="P476">
        <v>0</v>
      </c>
      <c r="Q476">
        <v>2</v>
      </c>
      <c r="R476">
        <v>67</v>
      </c>
      <c r="S476">
        <v>-116</v>
      </c>
      <c r="T476">
        <v>47</v>
      </c>
      <c r="U476">
        <v>50</v>
      </c>
      <c r="V476">
        <v>10</v>
      </c>
      <c r="W476">
        <v>12</v>
      </c>
      <c r="X476" t="s">
        <v>134</v>
      </c>
      <c r="Y476">
        <v>31</v>
      </c>
      <c r="Z476">
        <v>47</v>
      </c>
      <c r="AA476">
        <v>0</v>
      </c>
      <c r="AB476">
        <v>0</v>
      </c>
    </row>
    <row r="477" spans="1:28" ht="17" x14ac:dyDescent="0.25">
      <c r="A477" s="3">
        <v>38457879</v>
      </c>
      <c r="B477" s="1">
        <v>43652</v>
      </c>
      <c r="C477" s="13">
        <v>0.18350624999999998</v>
      </c>
      <c r="D477" t="s">
        <v>129</v>
      </c>
      <c r="E477" t="s">
        <v>130</v>
      </c>
      <c r="F477">
        <v>3.26</v>
      </c>
      <c r="G477" t="s">
        <v>130</v>
      </c>
      <c r="H477">
        <v>35.636000000000003</v>
      </c>
      <c r="I477">
        <v>-117.429</v>
      </c>
      <c r="J477">
        <v>5.7</v>
      </c>
      <c r="K477" t="s">
        <v>131</v>
      </c>
      <c r="L477">
        <v>30</v>
      </c>
      <c r="M477">
        <v>0.12</v>
      </c>
      <c r="N477">
        <v>0.18</v>
      </c>
      <c r="O477">
        <v>0.83</v>
      </c>
      <c r="P477">
        <v>0</v>
      </c>
      <c r="Q477">
        <v>272</v>
      </c>
      <c r="R477">
        <v>87</v>
      </c>
      <c r="S477">
        <v>164</v>
      </c>
      <c r="T477">
        <v>45</v>
      </c>
      <c r="U477">
        <v>46</v>
      </c>
      <c r="V477">
        <v>19</v>
      </c>
      <c r="W477">
        <v>39</v>
      </c>
      <c r="X477" t="s">
        <v>134</v>
      </c>
      <c r="Y477">
        <v>33</v>
      </c>
      <c r="Z477">
        <v>51</v>
      </c>
      <c r="AA477">
        <v>0</v>
      </c>
      <c r="AB477">
        <v>0</v>
      </c>
    </row>
    <row r="478" spans="1:28" x14ac:dyDescent="0.2">
      <c r="A478" s="4">
        <v>38457895</v>
      </c>
      <c r="B478" s="1">
        <v>43652</v>
      </c>
      <c r="C478" s="13">
        <v>0.18380405092592592</v>
      </c>
      <c r="D478" t="s">
        <v>129</v>
      </c>
      <c r="E478" t="s">
        <v>130</v>
      </c>
      <c r="F478">
        <v>3.65</v>
      </c>
      <c r="G478" t="s">
        <v>48</v>
      </c>
      <c r="H478">
        <v>35.898000000000003</v>
      </c>
      <c r="I478">
        <v>-117.7</v>
      </c>
      <c r="J478">
        <v>7.4</v>
      </c>
      <c r="K478" t="s">
        <v>131</v>
      </c>
      <c r="L478">
        <v>53</v>
      </c>
      <c r="M478">
        <v>0.11</v>
      </c>
      <c r="N478">
        <v>0.13</v>
      </c>
      <c r="O478">
        <v>0.4</v>
      </c>
      <c r="P478">
        <v>0</v>
      </c>
      <c r="Q478">
        <v>346</v>
      </c>
      <c r="R478">
        <v>76</v>
      </c>
      <c r="S478">
        <v>178</v>
      </c>
      <c r="T478">
        <v>31</v>
      </c>
      <c r="U478">
        <v>25</v>
      </c>
      <c r="V478">
        <v>14</v>
      </c>
      <c r="W478">
        <v>15</v>
      </c>
      <c r="X478" t="s">
        <v>133</v>
      </c>
      <c r="Y478">
        <v>81</v>
      </c>
      <c r="Z478">
        <v>44</v>
      </c>
      <c r="AA478">
        <v>13</v>
      </c>
      <c r="AB478">
        <v>98</v>
      </c>
    </row>
    <row r="479" spans="1:28" x14ac:dyDescent="0.2">
      <c r="A479" s="4">
        <v>38457903</v>
      </c>
      <c r="B479" s="1">
        <v>43652</v>
      </c>
      <c r="C479" s="13">
        <v>0.18553634259259258</v>
      </c>
      <c r="D479" t="s">
        <v>129</v>
      </c>
      <c r="E479" t="s">
        <v>130</v>
      </c>
      <c r="F479">
        <v>3.59</v>
      </c>
      <c r="G479" t="s">
        <v>48</v>
      </c>
      <c r="H479">
        <v>35.887</v>
      </c>
      <c r="I479">
        <v>-117.71299999999999</v>
      </c>
      <c r="J479">
        <v>6</v>
      </c>
      <c r="K479" t="s">
        <v>131</v>
      </c>
      <c r="L479">
        <v>68</v>
      </c>
      <c r="M479">
        <v>0.14000000000000001</v>
      </c>
      <c r="N479">
        <v>0.12</v>
      </c>
      <c r="O479">
        <v>0.4</v>
      </c>
      <c r="P479">
        <v>0</v>
      </c>
      <c r="Q479">
        <v>156</v>
      </c>
      <c r="R479">
        <v>75</v>
      </c>
      <c r="S479">
        <v>-179</v>
      </c>
      <c r="T479">
        <v>18</v>
      </c>
      <c r="U479">
        <v>17</v>
      </c>
      <c r="V479">
        <v>10</v>
      </c>
      <c r="W479">
        <v>24</v>
      </c>
      <c r="X479" t="s">
        <v>131</v>
      </c>
      <c r="Y479">
        <v>100</v>
      </c>
      <c r="Z479">
        <v>32</v>
      </c>
      <c r="AA479">
        <v>15</v>
      </c>
      <c r="AB479">
        <v>131</v>
      </c>
    </row>
    <row r="480" spans="1:28" ht="17" x14ac:dyDescent="0.25">
      <c r="A480" s="3">
        <v>37222156</v>
      </c>
      <c r="B480" s="1">
        <v>43652</v>
      </c>
      <c r="C480" s="13">
        <v>0.18621828703703702</v>
      </c>
      <c r="D480" t="s">
        <v>129</v>
      </c>
      <c r="E480" t="s">
        <v>130</v>
      </c>
      <c r="F480">
        <v>3.51</v>
      </c>
      <c r="G480" t="s">
        <v>130</v>
      </c>
      <c r="H480">
        <v>35.881999999999998</v>
      </c>
      <c r="I480">
        <v>-117.726</v>
      </c>
      <c r="J480">
        <v>3.8</v>
      </c>
      <c r="K480" t="s">
        <v>131</v>
      </c>
      <c r="L480">
        <v>62</v>
      </c>
      <c r="M480">
        <v>0.1</v>
      </c>
      <c r="N480">
        <v>0.11</v>
      </c>
      <c r="O480">
        <v>0.28000000000000003</v>
      </c>
      <c r="P480">
        <v>0</v>
      </c>
      <c r="Q480">
        <v>140</v>
      </c>
      <c r="R480">
        <v>81</v>
      </c>
      <c r="S480">
        <v>-163</v>
      </c>
      <c r="T480">
        <v>40</v>
      </c>
      <c r="U480">
        <v>33</v>
      </c>
      <c r="V480">
        <v>14</v>
      </c>
      <c r="W480">
        <v>5</v>
      </c>
      <c r="X480" t="s">
        <v>134</v>
      </c>
      <c r="Y480">
        <v>48</v>
      </c>
      <c r="Z480">
        <v>57</v>
      </c>
      <c r="AA480">
        <v>0</v>
      </c>
      <c r="AB480">
        <v>0</v>
      </c>
    </row>
    <row r="481" spans="1:28" ht="17" x14ac:dyDescent="0.25">
      <c r="A481" s="3">
        <v>37222164</v>
      </c>
      <c r="B481" s="1">
        <v>43652</v>
      </c>
      <c r="C481" s="13">
        <v>0.18655671296296295</v>
      </c>
      <c r="D481" t="s">
        <v>129</v>
      </c>
      <c r="E481" t="s">
        <v>130</v>
      </c>
      <c r="F481">
        <v>3.16</v>
      </c>
      <c r="G481" t="s">
        <v>130</v>
      </c>
      <c r="H481">
        <v>35.895000000000003</v>
      </c>
      <c r="I481">
        <v>-117.73099999999999</v>
      </c>
      <c r="J481">
        <v>7</v>
      </c>
      <c r="K481" t="s">
        <v>131</v>
      </c>
      <c r="L481">
        <v>28</v>
      </c>
      <c r="M481">
        <v>7.0000000000000007E-2</v>
      </c>
      <c r="N481">
        <v>0.15</v>
      </c>
      <c r="O481">
        <v>0.44</v>
      </c>
      <c r="P481">
        <v>0</v>
      </c>
      <c r="Q481">
        <v>179</v>
      </c>
      <c r="R481">
        <v>87</v>
      </c>
      <c r="S481">
        <v>158</v>
      </c>
      <c r="T481">
        <v>44</v>
      </c>
      <c r="U481">
        <v>47</v>
      </c>
      <c r="V481">
        <v>8</v>
      </c>
      <c r="W481">
        <v>7</v>
      </c>
      <c r="X481" t="s">
        <v>134</v>
      </c>
      <c r="Y481">
        <v>31</v>
      </c>
      <c r="Z481">
        <v>38</v>
      </c>
      <c r="AA481">
        <v>0</v>
      </c>
      <c r="AB481">
        <v>0</v>
      </c>
    </row>
    <row r="482" spans="1:28" ht="17" x14ac:dyDescent="0.25">
      <c r="A482" s="3">
        <v>38457911</v>
      </c>
      <c r="B482" s="1">
        <v>43652</v>
      </c>
      <c r="C482" s="13">
        <v>0.18683101851851849</v>
      </c>
      <c r="D482" t="s">
        <v>129</v>
      </c>
      <c r="E482" t="s">
        <v>130</v>
      </c>
      <c r="F482">
        <v>3.6</v>
      </c>
      <c r="G482" t="s">
        <v>48</v>
      </c>
      <c r="H482">
        <v>35.795999999999999</v>
      </c>
      <c r="I482">
        <v>-117.631</v>
      </c>
      <c r="J482">
        <v>2.8</v>
      </c>
      <c r="K482" t="s">
        <v>131</v>
      </c>
      <c r="L482">
        <v>68</v>
      </c>
      <c r="M482">
        <v>0.16</v>
      </c>
      <c r="N482">
        <v>0.14000000000000001</v>
      </c>
      <c r="O482">
        <v>0.22</v>
      </c>
      <c r="P482">
        <v>0</v>
      </c>
      <c r="Q482">
        <v>83</v>
      </c>
      <c r="R482">
        <v>52</v>
      </c>
      <c r="S482">
        <v>-115</v>
      </c>
      <c r="T482">
        <v>50</v>
      </c>
      <c r="U482">
        <v>45</v>
      </c>
      <c r="V482">
        <v>10</v>
      </c>
      <c r="W482">
        <v>30</v>
      </c>
      <c r="X482" t="s">
        <v>134</v>
      </c>
      <c r="Y482">
        <v>38</v>
      </c>
      <c r="Z482">
        <v>77</v>
      </c>
      <c r="AA482">
        <v>13</v>
      </c>
      <c r="AB482">
        <v>24</v>
      </c>
    </row>
    <row r="483" spans="1:28" x14ac:dyDescent="0.2">
      <c r="A483" s="4">
        <v>38457927</v>
      </c>
      <c r="B483" s="1">
        <v>43652</v>
      </c>
      <c r="C483" s="13">
        <v>0.18825520833333331</v>
      </c>
      <c r="D483" t="s">
        <v>129</v>
      </c>
      <c r="E483" t="s">
        <v>130</v>
      </c>
      <c r="F483">
        <v>3.54</v>
      </c>
      <c r="G483" t="s">
        <v>130</v>
      </c>
      <c r="H483">
        <v>35.841000000000001</v>
      </c>
      <c r="I483">
        <v>-117.66</v>
      </c>
      <c r="J483">
        <v>4.8</v>
      </c>
      <c r="K483" t="s">
        <v>131</v>
      </c>
      <c r="L483">
        <v>61</v>
      </c>
      <c r="M483">
        <v>0.15</v>
      </c>
      <c r="N483">
        <v>0.14000000000000001</v>
      </c>
      <c r="O483">
        <v>0.32</v>
      </c>
      <c r="P483">
        <v>0</v>
      </c>
      <c r="Q483">
        <v>1</v>
      </c>
      <c r="R483">
        <v>67</v>
      </c>
      <c r="S483">
        <v>167</v>
      </c>
      <c r="T483">
        <v>30</v>
      </c>
      <c r="U483">
        <v>29</v>
      </c>
      <c r="V483">
        <v>17</v>
      </c>
      <c r="W483">
        <v>18</v>
      </c>
      <c r="X483" t="s">
        <v>133</v>
      </c>
      <c r="Y483">
        <v>72</v>
      </c>
      <c r="Z483">
        <v>53</v>
      </c>
      <c r="AA483">
        <v>10</v>
      </c>
      <c r="AB483">
        <v>64</v>
      </c>
    </row>
    <row r="484" spans="1:28" x14ac:dyDescent="0.2">
      <c r="A484" s="4">
        <v>38457935</v>
      </c>
      <c r="B484" s="1">
        <v>43652</v>
      </c>
      <c r="C484" s="13">
        <v>0.18986585648148147</v>
      </c>
      <c r="D484" t="s">
        <v>129</v>
      </c>
      <c r="E484" t="s">
        <v>130</v>
      </c>
      <c r="F484">
        <v>3.34</v>
      </c>
      <c r="G484" t="s">
        <v>130</v>
      </c>
      <c r="H484">
        <v>35.920999999999999</v>
      </c>
      <c r="I484">
        <v>-117.714</v>
      </c>
      <c r="J484">
        <v>2.6</v>
      </c>
      <c r="K484" t="s">
        <v>131</v>
      </c>
      <c r="L484">
        <v>57</v>
      </c>
      <c r="M484">
        <v>0.12</v>
      </c>
      <c r="N484">
        <v>0.11</v>
      </c>
      <c r="O484">
        <v>0.17</v>
      </c>
      <c r="P484">
        <v>0</v>
      </c>
      <c r="Q484">
        <v>347</v>
      </c>
      <c r="R484">
        <v>72</v>
      </c>
      <c r="S484">
        <v>-178</v>
      </c>
      <c r="T484">
        <v>20</v>
      </c>
      <c r="U484">
        <v>22</v>
      </c>
      <c r="V484">
        <v>12</v>
      </c>
      <c r="W484">
        <v>7</v>
      </c>
      <c r="X484" t="s">
        <v>131</v>
      </c>
      <c r="Y484">
        <v>95</v>
      </c>
      <c r="Z484">
        <v>68</v>
      </c>
      <c r="AA484">
        <v>11</v>
      </c>
      <c r="AB484">
        <v>58</v>
      </c>
    </row>
    <row r="485" spans="1:28" ht="17" x14ac:dyDescent="0.25">
      <c r="A485" s="3">
        <v>38457951</v>
      </c>
      <c r="B485" s="1">
        <v>43652</v>
      </c>
      <c r="C485" s="13">
        <v>0.19201956018518518</v>
      </c>
      <c r="D485" t="s">
        <v>129</v>
      </c>
      <c r="E485" t="s">
        <v>130</v>
      </c>
      <c r="F485">
        <v>3.17</v>
      </c>
      <c r="G485" t="s">
        <v>130</v>
      </c>
      <c r="H485">
        <v>35.706000000000003</v>
      </c>
      <c r="I485">
        <v>-117.512</v>
      </c>
      <c r="J485">
        <v>2.2999999999999998</v>
      </c>
      <c r="K485" t="s">
        <v>131</v>
      </c>
      <c r="L485">
        <v>31</v>
      </c>
      <c r="M485">
        <v>0.14000000000000001</v>
      </c>
      <c r="N485">
        <v>0.2</v>
      </c>
      <c r="O485">
        <v>0.39</v>
      </c>
      <c r="P485">
        <v>0</v>
      </c>
      <c r="Q485">
        <v>2</v>
      </c>
      <c r="R485">
        <v>56</v>
      </c>
      <c r="S485">
        <v>-178</v>
      </c>
      <c r="T485">
        <v>25</v>
      </c>
      <c r="U485">
        <v>32</v>
      </c>
      <c r="V485">
        <v>18</v>
      </c>
      <c r="W485">
        <v>14</v>
      </c>
      <c r="X485" t="s">
        <v>133</v>
      </c>
      <c r="Y485">
        <v>78</v>
      </c>
      <c r="Z485">
        <v>79</v>
      </c>
      <c r="AA485">
        <v>4</v>
      </c>
      <c r="AB485">
        <v>48</v>
      </c>
    </row>
    <row r="486" spans="1:28" ht="17" x14ac:dyDescent="0.25">
      <c r="A486" s="3">
        <v>37224932</v>
      </c>
      <c r="B486" s="1">
        <v>43652</v>
      </c>
      <c r="C486" s="13">
        <v>0.1922480324074074</v>
      </c>
      <c r="D486" t="s">
        <v>129</v>
      </c>
      <c r="E486" t="s">
        <v>130</v>
      </c>
      <c r="F486">
        <v>3.8</v>
      </c>
      <c r="G486" t="s">
        <v>48</v>
      </c>
      <c r="H486">
        <v>35.869</v>
      </c>
      <c r="I486">
        <v>-117.70699999999999</v>
      </c>
      <c r="J486">
        <v>2.8</v>
      </c>
      <c r="K486" t="s">
        <v>131</v>
      </c>
      <c r="L486">
        <v>36</v>
      </c>
      <c r="M486">
        <v>0.11</v>
      </c>
      <c r="N486">
        <v>0.16</v>
      </c>
      <c r="O486">
        <v>0.3</v>
      </c>
      <c r="P486">
        <v>0</v>
      </c>
      <c r="Q486">
        <v>102</v>
      </c>
      <c r="R486">
        <v>74</v>
      </c>
      <c r="S486">
        <v>-156</v>
      </c>
      <c r="T486">
        <v>38</v>
      </c>
      <c r="U486">
        <v>36</v>
      </c>
      <c r="V486">
        <v>21</v>
      </c>
      <c r="W486">
        <v>6</v>
      </c>
      <c r="X486" t="s">
        <v>132</v>
      </c>
      <c r="Y486">
        <v>53</v>
      </c>
      <c r="Z486">
        <v>61</v>
      </c>
      <c r="AA486">
        <v>0</v>
      </c>
      <c r="AB486">
        <v>0</v>
      </c>
    </row>
    <row r="487" spans="1:28" x14ac:dyDescent="0.2">
      <c r="A487" s="4">
        <v>38457967</v>
      </c>
      <c r="B487" s="1">
        <v>43652</v>
      </c>
      <c r="C487" s="13">
        <v>0.19230682870370372</v>
      </c>
      <c r="D487" t="s">
        <v>129</v>
      </c>
      <c r="E487" t="s">
        <v>130</v>
      </c>
      <c r="F487">
        <v>4.8499999999999996</v>
      </c>
      <c r="G487" t="s">
        <v>47</v>
      </c>
      <c r="H487">
        <v>35.9</v>
      </c>
      <c r="I487">
        <v>-117.738</v>
      </c>
      <c r="J487">
        <v>1.9</v>
      </c>
      <c r="K487" t="s">
        <v>131</v>
      </c>
      <c r="L487">
        <v>108</v>
      </c>
      <c r="M487">
        <v>0.17</v>
      </c>
      <c r="N487">
        <v>0.13</v>
      </c>
      <c r="O487">
        <v>0.21</v>
      </c>
      <c r="P487">
        <v>0</v>
      </c>
      <c r="Q487">
        <v>308</v>
      </c>
      <c r="R487">
        <v>29</v>
      </c>
      <c r="S487">
        <v>-162</v>
      </c>
      <c r="T487">
        <v>27</v>
      </c>
      <c r="U487">
        <v>27</v>
      </c>
      <c r="V487">
        <v>117</v>
      </c>
      <c r="W487">
        <v>38</v>
      </c>
      <c r="X487" t="s">
        <v>133</v>
      </c>
      <c r="Y487">
        <v>80</v>
      </c>
      <c r="Z487">
        <v>80</v>
      </c>
      <c r="AA487">
        <v>34</v>
      </c>
      <c r="AB487">
        <v>57</v>
      </c>
    </row>
    <row r="488" spans="1:28" ht="17" x14ac:dyDescent="0.25">
      <c r="A488" s="3">
        <v>37224980</v>
      </c>
      <c r="B488" s="1">
        <v>43652</v>
      </c>
      <c r="C488" s="13">
        <v>0.19425844907407408</v>
      </c>
      <c r="D488" t="s">
        <v>129</v>
      </c>
      <c r="E488" t="s">
        <v>130</v>
      </c>
      <c r="F488">
        <v>3.42</v>
      </c>
      <c r="G488" t="s">
        <v>130</v>
      </c>
      <c r="H488">
        <v>35.89</v>
      </c>
      <c r="I488">
        <v>-117.71</v>
      </c>
      <c r="J488">
        <v>8.4</v>
      </c>
      <c r="K488" t="s">
        <v>131</v>
      </c>
      <c r="L488">
        <v>24</v>
      </c>
      <c r="M488">
        <v>0.11</v>
      </c>
      <c r="N488">
        <v>0.23</v>
      </c>
      <c r="O488">
        <v>0.66</v>
      </c>
      <c r="P488">
        <v>0</v>
      </c>
      <c r="Q488">
        <v>12</v>
      </c>
      <c r="R488">
        <v>41</v>
      </c>
      <c r="S488">
        <v>-69</v>
      </c>
      <c r="T488">
        <v>50</v>
      </c>
      <c r="U488">
        <v>48</v>
      </c>
      <c r="V488">
        <v>9</v>
      </c>
      <c r="W488">
        <v>33</v>
      </c>
      <c r="X488" t="s">
        <v>134</v>
      </c>
      <c r="Y488">
        <v>28</v>
      </c>
      <c r="Z488">
        <v>58</v>
      </c>
      <c r="AA488">
        <v>0</v>
      </c>
      <c r="AB488">
        <v>0</v>
      </c>
    </row>
    <row r="489" spans="1:28" ht="17" x14ac:dyDescent="0.25">
      <c r="A489" s="3">
        <v>37224996</v>
      </c>
      <c r="B489" s="1">
        <v>43652</v>
      </c>
      <c r="C489" s="13">
        <v>0.19455659722222221</v>
      </c>
      <c r="D489" t="s">
        <v>129</v>
      </c>
      <c r="E489" t="s">
        <v>130</v>
      </c>
      <c r="F489">
        <v>3.42</v>
      </c>
      <c r="G489" t="s">
        <v>130</v>
      </c>
      <c r="H489">
        <v>35.837000000000003</v>
      </c>
      <c r="I489">
        <v>-117.666</v>
      </c>
      <c r="J489">
        <v>9.8000000000000007</v>
      </c>
      <c r="K489" t="s">
        <v>131</v>
      </c>
      <c r="L489">
        <v>39</v>
      </c>
      <c r="M489">
        <v>0.16</v>
      </c>
      <c r="N489">
        <v>0.25</v>
      </c>
      <c r="O489">
        <v>0.59</v>
      </c>
      <c r="P489">
        <v>0</v>
      </c>
      <c r="Q489">
        <v>297</v>
      </c>
      <c r="R489">
        <v>74</v>
      </c>
      <c r="S489">
        <v>147</v>
      </c>
      <c r="T489">
        <v>45</v>
      </c>
      <c r="U489">
        <v>51</v>
      </c>
      <c r="V489">
        <v>9</v>
      </c>
      <c r="W489">
        <v>18</v>
      </c>
      <c r="X489" t="s">
        <v>134</v>
      </c>
      <c r="Y489">
        <v>28</v>
      </c>
      <c r="Z489">
        <v>49</v>
      </c>
      <c r="AA489">
        <v>0</v>
      </c>
      <c r="AB489">
        <v>0</v>
      </c>
    </row>
    <row r="490" spans="1:28" x14ac:dyDescent="0.2">
      <c r="A490" s="4">
        <v>38457983</v>
      </c>
      <c r="B490" s="1">
        <v>43652</v>
      </c>
      <c r="C490" s="13">
        <v>0.19462939814814817</v>
      </c>
      <c r="D490" t="s">
        <v>129</v>
      </c>
      <c r="E490" t="s">
        <v>130</v>
      </c>
      <c r="F490">
        <v>4.24</v>
      </c>
      <c r="G490" t="s">
        <v>48</v>
      </c>
      <c r="H490">
        <v>35.643000000000001</v>
      </c>
      <c r="I490">
        <v>-117.446</v>
      </c>
      <c r="J490">
        <v>2.9</v>
      </c>
      <c r="K490" t="s">
        <v>131</v>
      </c>
      <c r="L490">
        <v>79</v>
      </c>
      <c r="M490">
        <v>0.15</v>
      </c>
      <c r="N490">
        <v>0.15</v>
      </c>
      <c r="O490">
        <v>0.28000000000000003</v>
      </c>
      <c r="P490">
        <v>0</v>
      </c>
      <c r="Q490">
        <v>303</v>
      </c>
      <c r="R490">
        <v>54</v>
      </c>
      <c r="S490">
        <v>-164</v>
      </c>
      <c r="T490">
        <v>27</v>
      </c>
      <c r="U490">
        <v>26</v>
      </c>
      <c r="V490">
        <v>18</v>
      </c>
      <c r="W490">
        <v>8</v>
      </c>
      <c r="X490" t="s">
        <v>133</v>
      </c>
      <c r="Y490">
        <v>78</v>
      </c>
      <c r="Z490">
        <v>70</v>
      </c>
      <c r="AA490">
        <v>17</v>
      </c>
      <c r="AB490">
        <v>68</v>
      </c>
    </row>
    <row r="491" spans="1:28" ht="17" x14ac:dyDescent="0.25">
      <c r="A491" s="3">
        <v>38457991</v>
      </c>
      <c r="B491" s="1">
        <v>43652</v>
      </c>
      <c r="C491" s="13">
        <v>0.19517418981481482</v>
      </c>
      <c r="D491" t="s">
        <v>129</v>
      </c>
      <c r="E491" t="s">
        <v>130</v>
      </c>
      <c r="F491">
        <v>3.61</v>
      </c>
      <c r="G491" t="s">
        <v>48</v>
      </c>
      <c r="H491">
        <v>35.899000000000001</v>
      </c>
      <c r="I491">
        <v>-117.72499999999999</v>
      </c>
      <c r="J491">
        <v>5.6</v>
      </c>
      <c r="K491" t="s">
        <v>131</v>
      </c>
      <c r="L491">
        <v>46</v>
      </c>
      <c r="M491">
        <v>0.1</v>
      </c>
      <c r="N491">
        <v>0.14000000000000001</v>
      </c>
      <c r="O491">
        <v>0.43</v>
      </c>
      <c r="P491">
        <v>0</v>
      </c>
      <c r="Q491">
        <v>342</v>
      </c>
      <c r="R491">
        <v>66</v>
      </c>
      <c r="S491">
        <v>-158</v>
      </c>
      <c r="T491">
        <v>48</v>
      </c>
      <c r="U491">
        <v>47</v>
      </c>
      <c r="V491">
        <v>10</v>
      </c>
      <c r="W491">
        <v>10</v>
      </c>
      <c r="X491" t="s">
        <v>134</v>
      </c>
      <c r="Y491">
        <v>29</v>
      </c>
      <c r="Z491">
        <v>42</v>
      </c>
      <c r="AA491">
        <v>2</v>
      </c>
      <c r="AB491">
        <v>107</v>
      </c>
    </row>
    <row r="492" spans="1:28" x14ac:dyDescent="0.2">
      <c r="A492" s="4">
        <v>38457999</v>
      </c>
      <c r="B492" s="1">
        <v>43652</v>
      </c>
      <c r="C492" s="13">
        <v>0.19570844907407406</v>
      </c>
      <c r="D492" t="s">
        <v>129</v>
      </c>
      <c r="E492" t="s">
        <v>130</v>
      </c>
      <c r="F492">
        <v>3.45</v>
      </c>
      <c r="G492" t="s">
        <v>48</v>
      </c>
      <c r="H492">
        <v>35.887</v>
      </c>
      <c r="I492">
        <v>-117.691</v>
      </c>
      <c r="J492">
        <v>6.8</v>
      </c>
      <c r="K492" t="s">
        <v>131</v>
      </c>
      <c r="L492">
        <v>86</v>
      </c>
      <c r="M492">
        <v>0.13</v>
      </c>
      <c r="N492">
        <v>0.11</v>
      </c>
      <c r="O492">
        <v>0.26</v>
      </c>
      <c r="P492">
        <v>0</v>
      </c>
      <c r="Q492">
        <v>353</v>
      </c>
      <c r="R492">
        <v>85</v>
      </c>
      <c r="S492">
        <v>-173</v>
      </c>
      <c r="T492">
        <v>15</v>
      </c>
      <c r="U492">
        <v>19</v>
      </c>
      <c r="V492">
        <v>21</v>
      </c>
      <c r="W492">
        <v>2</v>
      </c>
      <c r="X492" t="s">
        <v>131</v>
      </c>
      <c r="Y492">
        <v>100</v>
      </c>
      <c r="Z492">
        <v>35</v>
      </c>
      <c r="AA492">
        <v>20</v>
      </c>
      <c r="AB492">
        <v>131</v>
      </c>
    </row>
    <row r="493" spans="1:28" x14ac:dyDescent="0.2">
      <c r="A493" s="4">
        <v>38458007</v>
      </c>
      <c r="B493" s="1">
        <v>43652</v>
      </c>
      <c r="C493" s="13">
        <v>0.19646284722222221</v>
      </c>
      <c r="D493" t="s">
        <v>129</v>
      </c>
      <c r="E493" t="s">
        <v>130</v>
      </c>
      <c r="F493">
        <v>3.36</v>
      </c>
      <c r="G493" t="s">
        <v>130</v>
      </c>
      <c r="H493">
        <v>35.692</v>
      </c>
      <c r="I493">
        <v>-117.605</v>
      </c>
      <c r="J493">
        <v>6.6</v>
      </c>
      <c r="K493" t="s">
        <v>131</v>
      </c>
      <c r="L493">
        <v>70</v>
      </c>
      <c r="M493">
        <v>0.2</v>
      </c>
      <c r="N493">
        <v>0.18</v>
      </c>
      <c r="O493">
        <v>0.54</v>
      </c>
      <c r="P493">
        <v>0</v>
      </c>
      <c r="Q493">
        <v>311</v>
      </c>
      <c r="R493">
        <v>59</v>
      </c>
      <c r="S493">
        <v>-178</v>
      </c>
      <c r="T493">
        <v>18</v>
      </c>
      <c r="U493">
        <v>11</v>
      </c>
      <c r="V493">
        <v>10</v>
      </c>
      <c r="W493">
        <v>38</v>
      </c>
      <c r="X493" t="s">
        <v>131</v>
      </c>
      <c r="Y493">
        <v>100</v>
      </c>
      <c r="Z493">
        <v>30</v>
      </c>
      <c r="AA493">
        <v>19</v>
      </c>
      <c r="AB493">
        <v>150</v>
      </c>
    </row>
    <row r="494" spans="1:28" x14ac:dyDescent="0.2">
      <c r="A494" s="4">
        <v>38458015</v>
      </c>
      <c r="B494" s="1">
        <v>43652</v>
      </c>
      <c r="C494" s="13">
        <v>0.19732858796296296</v>
      </c>
      <c r="D494" t="s">
        <v>129</v>
      </c>
      <c r="E494" t="s">
        <v>130</v>
      </c>
      <c r="F494">
        <v>3.03</v>
      </c>
      <c r="G494" t="s">
        <v>130</v>
      </c>
      <c r="H494">
        <v>35.887</v>
      </c>
      <c r="I494">
        <v>-117.72799999999999</v>
      </c>
      <c r="J494">
        <v>6.2</v>
      </c>
      <c r="K494" t="s">
        <v>131</v>
      </c>
      <c r="L494">
        <v>41</v>
      </c>
      <c r="M494">
        <v>0.09</v>
      </c>
      <c r="N494">
        <v>0.12</v>
      </c>
      <c r="O494">
        <v>0.37</v>
      </c>
      <c r="P494">
        <v>0</v>
      </c>
      <c r="Q494">
        <v>166</v>
      </c>
      <c r="R494">
        <v>71</v>
      </c>
      <c r="S494">
        <v>-161</v>
      </c>
      <c r="T494">
        <v>41</v>
      </c>
      <c r="U494">
        <v>35</v>
      </c>
      <c r="V494">
        <v>12</v>
      </c>
      <c r="W494">
        <v>30</v>
      </c>
      <c r="X494" t="s">
        <v>132</v>
      </c>
      <c r="Y494">
        <v>66</v>
      </c>
      <c r="Z494">
        <v>32</v>
      </c>
      <c r="AA494">
        <v>8</v>
      </c>
      <c r="AB494">
        <v>131</v>
      </c>
    </row>
    <row r="495" spans="1:28" ht="17" x14ac:dyDescent="0.25">
      <c r="A495" s="3">
        <v>38458023</v>
      </c>
      <c r="B495" s="1">
        <v>43652</v>
      </c>
      <c r="C495" s="13">
        <v>0.19759710648148146</v>
      </c>
      <c r="D495" t="s">
        <v>129</v>
      </c>
      <c r="E495" t="s">
        <v>130</v>
      </c>
      <c r="F495">
        <v>3.33</v>
      </c>
      <c r="G495" t="s">
        <v>130</v>
      </c>
      <c r="H495">
        <v>35.622999999999998</v>
      </c>
      <c r="I495">
        <v>-117.57899999999999</v>
      </c>
      <c r="J495">
        <v>7</v>
      </c>
      <c r="K495" t="s">
        <v>131</v>
      </c>
      <c r="L495">
        <v>36</v>
      </c>
      <c r="M495">
        <v>0.18</v>
      </c>
      <c r="N495">
        <v>0.27</v>
      </c>
      <c r="O495">
        <v>0.69</v>
      </c>
      <c r="P495">
        <v>0</v>
      </c>
      <c r="Q495">
        <v>204</v>
      </c>
      <c r="R495">
        <v>2</v>
      </c>
      <c r="S495">
        <v>125</v>
      </c>
      <c r="T495">
        <v>47</v>
      </c>
      <c r="U495">
        <v>46</v>
      </c>
      <c r="V495">
        <v>27</v>
      </c>
      <c r="W495">
        <v>27</v>
      </c>
      <c r="X495" t="s">
        <v>134</v>
      </c>
      <c r="Y495">
        <v>45</v>
      </c>
      <c r="Z495">
        <v>57</v>
      </c>
      <c r="AA495">
        <v>5</v>
      </c>
      <c r="AB495">
        <v>111</v>
      </c>
    </row>
    <row r="496" spans="1:28" ht="17" x14ac:dyDescent="0.25">
      <c r="A496" s="3">
        <v>37225124</v>
      </c>
      <c r="B496" s="1">
        <v>43652</v>
      </c>
      <c r="C496" s="13">
        <v>0.19817812500000001</v>
      </c>
      <c r="D496" t="s">
        <v>129</v>
      </c>
      <c r="E496" t="s">
        <v>130</v>
      </c>
      <c r="F496">
        <v>2.5299999999999998</v>
      </c>
      <c r="G496" t="s">
        <v>130</v>
      </c>
      <c r="H496">
        <v>35.923999999999999</v>
      </c>
      <c r="I496">
        <v>-117.712</v>
      </c>
      <c r="J496">
        <v>6.7</v>
      </c>
      <c r="K496" t="s">
        <v>131</v>
      </c>
      <c r="L496">
        <v>24</v>
      </c>
      <c r="M496">
        <v>0.05</v>
      </c>
      <c r="N496">
        <v>0.18</v>
      </c>
      <c r="O496">
        <v>0.22</v>
      </c>
      <c r="P496">
        <v>0</v>
      </c>
      <c r="Q496">
        <v>158</v>
      </c>
      <c r="R496">
        <v>61</v>
      </c>
      <c r="S496">
        <v>-111</v>
      </c>
      <c r="T496">
        <v>46</v>
      </c>
      <c r="U496">
        <v>45</v>
      </c>
      <c r="V496">
        <v>8</v>
      </c>
      <c r="W496">
        <v>25</v>
      </c>
      <c r="X496" t="s">
        <v>134</v>
      </c>
      <c r="Y496">
        <v>35</v>
      </c>
      <c r="Z496">
        <v>44</v>
      </c>
      <c r="AA496">
        <v>0</v>
      </c>
      <c r="AB496">
        <v>0</v>
      </c>
    </row>
    <row r="497" spans="1:28" x14ac:dyDescent="0.2">
      <c r="A497" s="4">
        <v>38458031</v>
      </c>
      <c r="B497" s="1">
        <v>43652</v>
      </c>
      <c r="C497" s="13">
        <v>0.19833877314814816</v>
      </c>
      <c r="D497" t="s">
        <v>129</v>
      </c>
      <c r="E497" t="s">
        <v>130</v>
      </c>
      <c r="F497">
        <v>3.56</v>
      </c>
      <c r="G497" t="s">
        <v>130</v>
      </c>
      <c r="H497">
        <v>35.905000000000001</v>
      </c>
      <c r="I497">
        <v>-117.724</v>
      </c>
      <c r="J497">
        <v>4.5</v>
      </c>
      <c r="K497" t="s">
        <v>131</v>
      </c>
      <c r="L497">
        <v>84</v>
      </c>
      <c r="M497">
        <v>0.13</v>
      </c>
      <c r="N497">
        <v>0.1</v>
      </c>
      <c r="O497">
        <v>0.23</v>
      </c>
      <c r="P497">
        <v>0</v>
      </c>
      <c r="Q497">
        <v>142</v>
      </c>
      <c r="R497">
        <v>84</v>
      </c>
      <c r="S497">
        <v>-165</v>
      </c>
      <c r="T497">
        <v>18</v>
      </c>
      <c r="U497">
        <v>13</v>
      </c>
      <c r="V497">
        <v>22</v>
      </c>
      <c r="W497">
        <v>14</v>
      </c>
      <c r="X497" t="s">
        <v>131</v>
      </c>
      <c r="Y497">
        <v>98</v>
      </c>
      <c r="Z497">
        <v>49</v>
      </c>
      <c r="AA497">
        <v>24</v>
      </c>
      <c r="AB497">
        <v>69</v>
      </c>
    </row>
    <row r="498" spans="1:28" x14ac:dyDescent="0.2">
      <c r="A498" s="4">
        <v>38458047</v>
      </c>
      <c r="B498" s="1">
        <v>43652</v>
      </c>
      <c r="C498" s="13">
        <v>0.19966354166666667</v>
      </c>
      <c r="D498" t="s">
        <v>129</v>
      </c>
      <c r="E498" t="s">
        <v>130</v>
      </c>
      <c r="F498">
        <v>3.05</v>
      </c>
      <c r="G498" t="s">
        <v>130</v>
      </c>
      <c r="H498">
        <v>35.753999999999998</v>
      </c>
      <c r="I498">
        <v>-117.55200000000001</v>
      </c>
      <c r="J498">
        <v>11.1</v>
      </c>
      <c r="K498" t="s">
        <v>131</v>
      </c>
      <c r="L498">
        <v>67</v>
      </c>
      <c r="M498">
        <v>0.16</v>
      </c>
      <c r="N498">
        <v>0.18</v>
      </c>
      <c r="O498">
        <v>0.34</v>
      </c>
      <c r="P498">
        <v>0</v>
      </c>
      <c r="Q498">
        <v>117</v>
      </c>
      <c r="R498">
        <v>77</v>
      </c>
      <c r="S498">
        <v>165</v>
      </c>
      <c r="T498">
        <v>25</v>
      </c>
      <c r="U498">
        <v>17</v>
      </c>
      <c r="V498">
        <v>14</v>
      </c>
      <c r="W498">
        <v>29</v>
      </c>
      <c r="X498" t="s">
        <v>131</v>
      </c>
      <c r="Y498">
        <v>97</v>
      </c>
      <c r="Z498">
        <v>44</v>
      </c>
      <c r="AA498">
        <v>20</v>
      </c>
      <c r="AB498">
        <v>113</v>
      </c>
    </row>
    <row r="499" spans="1:28" x14ac:dyDescent="0.2">
      <c r="A499" s="4">
        <v>38458063</v>
      </c>
      <c r="B499" s="1">
        <v>43652</v>
      </c>
      <c r="C499" s="13">
        <v>0.20118692129629631</v>
      </c>
      <c r="D499" t="s">
        <v>129</v>
      </c>
      <c r="E499" t="s">
        <v>130</v>
      </c>
      <c r="F499">
        <v>3.71</v>
      </c>
      <c r="G499" t="s">
        <v>48</v>
      </c>
      <c r="H499">
        <v>35.881999999999998</v>
      </c>
      <c r="I499">
        <v>-117.73</v>
      </c>
      <c r="J499">
        <v>8.1</v>
      </c>
      <c r="K499" t="s">
        <v>131</v>
      </c>
      <c r="L499">
        <v>91</v>
      </c>
      <c r="M499">
        <v>0.14000000000000001</v>
      </c>
      <c r="N499">
        <v>0.11</v>
      </c>
      <c r="O499">
        <v>0.32</v>
      </c>
      <c r="P499">
        <v>0</v>
      </c>
      <c r="Q499">
        <v>307</v>
      </c>
      <c r="R499">
        <v>71</v>
      </c>
      <c r="S499">
        <v>160</v>
      </c>
      <c r="T499">
        <v>16</v>
      </c>
      <c r="U499">
        <v>16</v>
      </c>
      <c r="V499">
        <v>32</v>
      </c>
      <c r="W499">
        <v>11</v>
      </c>
      <c r="X499" t="s">
        <v>131</v>
      </c>
      <c r="Y499">
        <v>99</v>
      </c>
      <c r="Z499">
        <v>36</v>
      </c>
      <c r="AA499">
        <v>36</v>
      </c>
      <c r="AB499">
        <v>117</v>
      </c>
    </row>
    <row r="500" spans="1:28" x14ac:dyDescent="0.2">
      <c r="A500" s="4">
        <v>38458071</v>
      </c>
      <c r="B500" s="1">
        <v>43652</v>
      </c>
      <c r="C500" s="13">
        <v>0.20282418981481479</v>
      </c>
      <c r="D500" t="s">
        <v>129</v>
      </c>
      <c r="E500" t="s">
        <v>130</v>
      </c>
      <c r="F500">
        <v>4.55</v>
      </c>
      <c r="G500" t="s">
        <v>47</v>
      </c>
      <c r="H500">
        <v>35.889000000000003</v>
      </c>
      <c r="I500">
        <v>-117.732</v>
      </c>
      <c r="J500">
        <v>5.4</v>
      </c>
      <c r="K500" t="s">
        <v>131</v>
      </c>
      <c r="L500">
        <v>58</v>
      </c>
      <c r="M500">
        <v>0.13</v>
      </c>
      <c r="N500">
        <v>0.13</v>
      </c>
      <c r="O500">
        <v>0.52</v>
      </c>
      <c r="P500">
        <v>0</v>
      </c>
      <c r="Q500">
        <v>155</v>
      </c>
      <c r="R500">
        <v>89</v>
      </c>
      <c r="S500">
        <v>-167</v>
      </c>
      <c r="T500">
        <v>23</v>
      </c>
      <c r="U500">
        <v>23</v>
      </c>
      <c r="V500">
        <v>15</v>
      </c>
      <c r="W500">
        <v>4</v>
      </c>
      <c r="X500" t="s">
        <v>131</v>
      </c>
      <c r="Y500">
        <v>90</v>
      </c>
      <c r="Z500">
        <v>41</v>
      </c>
      <c r="AA500">
        <v>15</v>
      </c>
      <c r="AB500">
        <v>82</v>
      </c>
    </row>
    <row r="501" spans="1:28" x14ac:dyDescent="0.2">
      <c r="A501" s="4">
        <v>38458079</v>
      </c>
      <c r="B501" s="1">
        <v>43652</v>
      </c>
      <c r="C501" s="13">
        <v>0.20298275462962964</v>
      </c>
      <c r="D501" t="s">
        <v>129</v>
      </c>
      <c r="E501" t="s">
        <v>130</v>
      </c>
      <c r="F501">
        <v>4.47</v>
      </c>
      <c r="G501" t="s">
        <v>48</v>
      </c>
      <c r="H501">
        <v>35.877000000000002</v>
      </c>
      <c r="I501">
        <v>-117.69499999999999</v>
      </c>
      <c r="J501">
        <v>3.3</v>
      </c>
      <c r="K501" t="s">
        <v>131</v>
      </c>
      <c r="L501">
        <v>151</v>
      </c>
      <c r="M501">
        <v>0.17</v>
      </c>
      <c r="N501">
        <v>0.11</v>
      </c>
      <c r="O501">
        <v>0.37</v>
      </c>
      <c r="P501">
        <v>0</v>
      </c>
      <c r="Q501">
        <v>329</v>
      </c>
      <c r="R501">
        <v>35</v>
      </c>
      <c r="S501">
        <v>-97</v>
      </c>
      <c r="T501">
        <v>41</v>
      </c>
      <c r="U501">
        <v>55</v>
      </c>
      <c r="V501">
        <v>41</v>
      </c>
      <c r="W501">
        <v>30</v>
      </c>
      <c r="X501" t="s">
        <v>134</v>
      </c>
      <c r="Y501">
        <v>49</v>
      </c>
      <c r="Z501">
        <v>72</v>
      </c>
      <c r="AA501">
        <v>51</v>
      </c>
      <c r="AB501">
        <v>44</v>
      </c>
    </row>
    <row r="502" spans="1:28" x14ac:dyDescent="0.2">
      <c r="A502" s="4">
        <v>38458087</v>
      </c>
      <c r="B502" s="1">
        <v>43652</v>
      </c>
      <c r="C502" s="13">
        <v>0.20395821759259258</v>
      </c>
      <c r="D502" t="s">
        <v>129</v>
      </c>
      <c r="E502" t="s">
        <v>130</v>
      </c>
      <c r="F502">
        <v>3.98</v>
      </c>
      <c r="G502" t="s">
        <v>48</v>
      </c>
      <c r="H502">
        <v>35.875</v>
      </c>
      <c r="I502">
        <v>-117.66</v>
      </c>
      <c r="J502">
        <v>6.9</v>
      </c>
      <c r="K502" t="s">
        <v>131</v>
      </c>
      <c r="L502">
        <v>93</v>
      </c>
      <c r="M502">
        <v>0.15</v>
      </c>
      <c r="N502">
        <v>0.12</v>
      </c>
      <c r="O502">
        <v>0.27</v>
      </c>
      <c r="P502">
        <v>0</v>
      </c>
      <c r="Q502">
        <v>332</v>
      </c>
      <c r="R502">
        <v>66</v>
      </c>
      <c r="S502">
        <v>-176</v>
      </c>
      <c r="T502">
        <v>25</v>
      </c>
      <c r="U502">
        <v>14</v>
      </c>
      <c r="V502">
        <v>27</v>
      </c>
      <c r="W502">
        <v>14</v>
      </c>
      <c r="X502" t="s">
        <v>131</v>
      </c>
      <c r="Y502">
        <v>95</v>
      </c>
      <c r="Z502">
        <v>32</v>
      </c>
      <c r="AA502">
        <v>31</v>
      </c>
      <c r="AB502">
        <v>123</v>
      </c>
    </row>
    <row r="503" spans="1:28" x14ac:dyDescent="0.2">
      <c r="A503" s="4">
        <v>37225548</v>
      </c>
      <c r="B503" s="1">
        <v>43652</v>
      </c>
      <c r="C503" s="13">
        <v>0.20511446759259258</v>
      </c>
      <c r="D503" t="s">
        <v>129</v>
      </c>
      <c r="E503" t="s">
        <v>130</v>
      </c>
      <c r="F503">
        <v>3</v>
      </c>
      <c r="G503" t="s">
        <v>130</v>
      </c>
      <c r="H503">
        <v>35.713000000000001</v>
      </c>
      <c r="I503">
        <v>-117.55200000000001</v>
      </c>
      <c r="J503">
        <v>4.8</v>
      </c>
      <c r="K503" t="s">
        <v>131</v>
      </c>
      <c r="L503">
        <v>25</v>
      </c>
      <c r="M503">
        <v>0.14000000000000001</v>
      </c>
      <c r="N503">
        <v>0.26</v>
      </c>
      <c r="O503">
        <v>0.76</v>
      </c>
      <c r="P503">
        <v>0</v>
      </c>
      <c r="Q503">
        <v>305</v>
      </c>
      <c r="R503">
        <v>62</v>
      </c>
      <c r="S503">
        <v>-171</v>
      </c>
      <c r="T503">
        <v>30</v>
      </c>
      <c r="U503">
        <v>34</v>
      </c>
      <c r="V503">
        <v>9</v>
      </c>
      <c r="W503">
        <v>0</v>
      </c>
      <c r="X503" t="s">
        <v>133</v>
      </c>
      <c r="Y503">
        <v>69</v>
      </c>
      <c r="Z503">
        <v>43</v>
      </c>
      <c r="AA503">
        <v>10</v>
      </c>
      <c r="AB503">
        <v>102</v>
      </c>
    </row>
    <row r="504" spans="1:28" x14ac:dyDescent="0.2">
      <c r="A504" s="4">
        <v>38458103</v>
      </c>
      <c r="B504" s="1">
        <v>43652</v>
      </c>
      <c r="C504" s="13">
        <v>0.20512430555555553</v>
      </c>
      <c r="D504" t="s">
        <v>129</v>
      </c>
      <c r="E504" t="s">
        <v>130</v>
      </c>
      <c r="F504">
        <v>3.14</v>
      </c>
      <c r="G504" t="s">
        <v>130</v>
      </c>
      <c r="H504">
        <v>35.741</v>
      </c>
      <c r="I504">
        <v>-117.566</v>
      </c>
      <c r="J504">
        <v>11.2</v>
      </c>
      <c r="K504" t="s">
        <v>131</v>
      </c>
      <c r="L504">
        <v>38</v>
      </c>
      <c r="M504">
        <v>0.23</v>
      </c>
      <c r="N504">
        <v>0.34</v>
      </c>
      <c r="O504">
        <v>0.66</v>
      </c>
      <c r="P504">
        <v>0</v>
      </c>
      <c r="Q504">
        <v>301</v>
      </c>
      <c r="R504">
        <v>76</v>
      </c>
      <c r="S504">
        <v>176</v>
      </c>
      <c r="T504">
        <v>27</v>
      </c>
      <c r="U504">
        <v>33</v>
      </c>
      <c r="V504">
        <v>8</v>
      </c>
      <c r="W504">
        <v>47</v>
      </c>
      <c r="X504" t="s">
        <v>133</v>
      </c>
      <c r="Y504">
        <v>72</v>
      </c>
      <c r="Z504">
        <v>46</v>
      </c>
      <c r="AA504">
        <v>13</v>
      </c>
      <c r="AB504">
        <v>95</v>
      </c>
    </row>
    <row r="505" spans="1:28" x14ac:dyDescent="0.2">
      <c r="A505" s="4">
        <v>38458119</v>
      </c>
      <c r="B505" s="1">
        <v>43652</v>
      </c>
      <c r="C505" s="13">
        <v>0.20558125000000002</v>
      </c>
      <c r="D505" t="s">
        <v>129</v>
      </c>
      <c r="E505" t="s">
        <v>130</v>
      </c>
      <c r="F505">
        <v>3.22</v>
      </c>
      <c r="G505" t="s">
        <v>130</v>
      </c>
      <c r="H505">
        <v>35.875999999999998</v>
      </c>
      <c r="I505">
        <v>-117.655</v>
      </c>
      <c r="J505">
        <v>7.4</v>
      </c>
      <c r="K505" t="s">
        <v>131</v>
      </c>
      <c r="L505">
        <v>52</v>
      </c>
      <c r="M505">
        <v>0.09</v>
      </c>
      <c r="N505">
        <v>0.12</v>
      </c>
      <c r="O505">
        <v>0.33</v>
      </c>
      <c r="P505">
        <v>0</v>
      </c>
      <c r="Q505">
        <v>331</v>
      </c>
      <c r="R505">
        <v>82</v>
      </c>
      <c r="S505">
        <v>-174</v>
      </c>
      <c r="T505">
        <v>30</v>
      </c>
      <c r="U505">
        <v>32</v>
      </c>
      <c r="V505">
        <v>16</v>
      </c>
      <c r="W505">
        <v>4</v>
      </c>
      <c r="X505" t="s">
        <v>133</v>
      </c>
      <c r="Y505">
        <v>63</v>
      </c>
      <c r="Z505">
        <v>35</v>
      </c>
      <c r="AA505">
        <v>7</v>
      </c>
      <c r="AB505">
        <v>117</v>
      </c>
    </row>
    <row r="506" spans="1:28" x14ac:dyDescent="0.2">
      <c r="A506" s="4">
        <v>38458127</v>
      </c>
      <c r="B506" s="1">
        <v>43652</v>
      </c>
      <c r="C506" s="13">
        <v>0.20655810185185186</v>
      </c>
      <c r="D506" t="s">
        <v>129</v>
      </c>
      <c r="E506" t="s">
        <v>130</v>
      </c>
      <c r="F506">
        <v>3.26</v>
      </c>
      <c r="G506" t="s">
        <v>130</v>
      </c>
      <c r="H506">
        <v>35.926000000000002</v>
      </c>
      <c r="I506">
        <v>-117.70699999999999</v>
      </c>
      <c r="J506">
        <v>3.9</v>
      </c>
      <c r="K506" t="s">
        <v>131</v>
      </c>
      <c r="L506">
        <v>45</v>
      </c>
      <c r="M506">
        <v>0.11</v>
      </c>
      <c r="N506">
        <v>0.13</v>
      </c>
      <c r="O506">
        <v>0.34</v>
      </c>
      <c r="P506">
        <v>0</v>
      </c>
      <c r="Q506">
        <v>321</v>
      </c>
      <c r="R506">
        <v>88</v>
      </c>
      <c r="S506">
        <v>-173</v>
      </c>
      <c r="T506">
        <v>29</v>
      </c>
      <c r="U506">
        <v>25</v>
      </c>
      <c r="V506">
        <v>14</v>
      </c>
      <c r="W506">
        <v>16</v>
      </c>
      <c r="X506" t="s">
        <v>133</v>
      </c>
      <c r="Y506">
        <v>80</v>
      </c>
      <c r="Z506">
        <v>49</v>
      </c>
      <c r="AA506">
        <v>11</v>
      </c>
      <c r="AB506">
        <v>65</v>
      </c>
    </row>
    <row r="507" spans="1:28" x14ac:dyDescent="0.2">
      <c r="A507" s="4">
        <v>38458135</v>
      </c>
      <c r="B507" s="1">
        <v>43652</v>
      </c>
      <c r="C507" s="13">
        <v>0.20708379629629628</v>
      </c>
      <c r="D507" t="s">
        <v>129</v>
      </c>
      <c r="E507" t="s">
        <v>130</v>
      </c>
      <c r="F507">
        <v>3.45</v>
      </c>
      <c r="G507" t="s">
        <v>48</v>
      </c>
      <c r="H507">
        <v>35.631999999999998</v>
      </c>
      <c r="I507">
        <v>-117.43300000000001</v>
      </c>
      <c r="J507">
        <v>3.2</v>
      </c>
      <c r="K507" t="s">
        <v>131</v>
      </c>
      <c r="L507">
        <v>56</v>
      </c>
      <c r="M507">
        <v>0.13</v>
      </c>
      <c r="N507">
        <v>0.16</v>
      </c>
      <c r="O507">
        <v>0.45</v>
      </c>
      <c r="P507">
        <v>0</v>
      </c>
      <c r="Q507">
        <v>342</v>
      </c>
      <c r="R507">
        <v>77</v>
      </c>
      <c r="S507">
        <v>-178</v>
      </c>
      <c r="T507">
        <v>11</v>
      </c>
      <c r="U507">
        <v>15</v>
      </c>
      <c r="V507">
        <v>23</v>
      </c>
      <c r="W507">
        <v>14</v>
      </c>
      <c r="X507" t="s">
        <v>131</v>
      </c>
      <c r="Y507">
        <v>100</v>
      </c>
      <c r="Z507">
        <v>68</v>
      </c>
      <c r="AA507">
        <v>26</v>
      </c>
      <c r="AB507">
        <v>59</v>
      </c>
    </row>
    <row r="508" spans="1:28" x14ac:dyDescent="0.2">
      <c r="A508" s="4">
        <v>38458143</v>
      </c>
      <c r="B508" s="1">
        <v>43652</v>
      </c>
      <c r="C508" s="13">
        <v>0.20736909722222222</v>
      </c>
      <c r="D508" t="s">
        <v>129</v>
      </c>
      <c r="E508" t="s">
        <v>130</v>
      </c>
      <c r="F508">
        <v>4.03</v>
      </c>
      <c r="G508" t="s">
        <v>48</v>
      </c>
      <c r="H508">
        <v>35.707000000000001</v>
      </c>
      <c r="I508">
        <v>-117.571</v>
      </c>
      <c r="J508">
        <v>2.9</v>
      </c>
      <c r="K508" t="s">
        <v>131</v>
      </c>
      <c r="L508">
        <v>90</v>
      </c>
      <c r="M508">
        <v>0.15</v>
      </c>
      <c r="N508">
        <v>0.12</v>
      </c>
      <c r="O508">
        <v>0.33</v>
      </c>
      <c r="P508">
        <v>0</v>
      </c>
      <c r="Q508">
        <v>351</v>
      </c>
      <c r="R508">
        <v>65</v>
      </c>
      <c r="S508">
        <v>-178</v>
      </c>
      <c r="T508">
        <v>16</v>
      </c>
      <c r="U508">
        <v>16</v>
      </c>
      <c r="V508">
        <v>31</v>
      </c>
      <c r="W508">
        <v>4</v>
      </c>
      <c r="X508" t="s">
        <v>131</v>
      </c>
      <c r="Y508">
        <v>100</v>
      </c>
      <c r="Z508">
        <v>72</v>
      </c>
      <c r="AA508">
        <v>31</v>
      </c>
      <c r="AB508">
        <v>41</v>
      </c>
    </row>
    <row r="509" spans="1:28" x14ac:dyDescent="0.2">
      <c r="A509" s="4">
        <v>38458159</v>
      </c>
      <c r="B509" s="1">
        <v>43652</v>
      </c>
      <c r="C509" s="13">
        <v>0.2086695601851852</v>
      </c>
      <c r="D509" t="s">
        <v>129</v>
      </c>
      <c r="E509" t="s">
        <v>130</v>
      </c>
      <c r="F509">
        <v>3.24</v>
      </c>
      <c r="G509" t="s">
        <v>130</v>
      </c>
      <c r="H509">
        <v>35.881</v>
      </c>
      <c r="I509">
        <v>-117.70399999999999</v>
      </c>
      <c r="J509">
        <v>2.9</v>
      </c>
      <c r="K509" t="s">
        <v>131</v>
      </c>
      <c r="L509">
        <v>77</v>
      </c>
      <c r="M509">
        <v>0.13</v>
      </c>
      <c r="N509">
        <v>0.11</v>
      </c>
      <c r="O509">
        <v>0.36</v>
      </c>
      <c r="P509">
        <v>0</v>
      </c>
      <c r="Q509">
        <v>336</v>
      </c>
      <c r="R509">
        <v>86</v>
      </c>
      <c r="S509">
        <v>-161</v>
      </c>
      <c r="T509">
        <v>21</v>
      </c>
      <c r="U509">
        <v>21</v>
      </c>
      <c r="V509">
        <v>17</v>
      </c>
      <c r="W509">
        <v>10</v>
      </c>
      <c r="X509" t="s">
        <v>131</v>
      </c>
      <c r="Y509">
        <v>92</v>
      </c>
      <c r="Z509">
        <v>68</v>
      </c>
      <c r="AA509">
        <v>19</v>
      </c>
      <c r="AB509">
        <v>57</v>
      </c>
    </row>
    <row r="510" spans="1:28" x14ac:dyDescent="0.2">
      <c r="A510" s="4">
        <v>37427213</v>
      </c>
      <c r="B510" s="1">
        <v>43652</v>
      </c>
      <c r="C510" s="13">
        <v>0.21049976851851851</v>
      </c>
      <c r="D510" t="s">
        <v>129</v>
      </c>
      <c r="E510" t="s">
        <v>130</v>
      </c>
      <c r="F510">
        <v>3.51</v>
      </c>
      <c r="G510" t="s">
        <v>130</v>
      </c>
      <c r="H510">
        <v>35.892000000000003</v>
      </c>
      <c r="I510">
        <v>-117.71299999999999</v>
      </c>
      <c r="J510">
        <v>2.4</v>
      </c>
      <c r="K510" t="s">
        <v>131</v>
      </c>
      <c r="L510">
        <v>61</v>
      </c>
      <c r="M510">
        <v>0.12</v>
      </c>
      <c r="N510">
        <v>0.11</v>
      </c>
      <c r="O510">
        <v>0.19</v>
      </c>
      <c r="P510">
        <v>0</v>
      </c>
      <c r="Q510">
        <v>307</v>
      </c>
      <c r="R510">
        <v>89</v>
      </c>
      <c r="S510">
        <v>-163</v>
      </c>
      <c r="T510">
        <v>29</v>
      </c>
      <c r="U510">
        <v>31</v>
      </c>
      <c r="V510">
        <v>10</v>
      </c>
      <c r="W510">
        <v>0</v>
      </c>
      <c r="X510" t="s">
        <v>133</v>
      </c>
      <c r="Y510">
        <v>76</v>
      </c>
      <c r="Z510">
        <v>69</v>
      </c>
      <c r="AA510">
        <v>16</v>
      </c>
      <c r="AB510">
        <v>41</v>
      </c>
    </row>
    <row r="511" spans="1:28" x14ac:dyDescent="0.2">
      <c r="A511" s="4">
        <v>38458175</v>
      </c>
      <c r="B511" s="1">
        <v>43652</v>
      </c>
      <c r="C511" s="13">
        <v>0.21133935185185185</v>
      </c>
      <c r="D511" t="s">
        <v>129</v>
      </c>
      <c r="E511" t="s">
        <v>130</v>
      </c>
      <c r="F511">
        <v>3.63</v>
      </c>
      <c r="G511" t="s">
        <v>48</v>
      </c>
      <c r="H511">
        <v>35.878999999999998</v>
      </c>
      <c r="I511">
        <v>-117.69499999999999</v>
      </c>
      <c r="J511">
        <v>7.4</v>
      </c>
      <c r="K511" t="s">
        <v>131</v>
      </c>
      <c r="L511">
        <v>85</v>
      </c>
      <c r="M511">
        <v>0.13</v>
      </c>
      <c r="N511">
        <v>0.1</v>
      </c>
      <c r="O511">
        <v>0.34</v>
      </c>
      <c r="P511">
        <v>0</v>
      </c>
      <c r="Q511">
        <v>325</v>
      </c>
      <c r="R511">
        <v>88</v>
      </c>
      <c r="S511">
        <v>-175</v>
      </c>
      <c r="T511">
        <v>17</v>
      </c>
      <c r="U511">
        <v>12</v>
      </c>
      <c r="V511">
        <v>29</v>
      </c>
      <c r="W511">
        <v>3</v>
      </c>
      <c r="X511" t="s">
        <v>131</v>
      </c>
      <c r="Y511">
        <v>100</v>
      </c>
      <c r="Z511">
        <v>32</v>
      </c>
      <c r="AA511">
        <v>32</v>
      </c>
      <c r="AB511">
        <v>115</v>
      </c>
    </row>
    <row r="512" spans="1:28" ht="17" x14ac:dyDescent="0.25">
      <c r="A512" s="3">
        <v>37427381</v>
      </c>
      <c r="B512" s="1">
        <v>43652</v>
      </c>
      <c r="C512" s="13">
        <v>0.2122181712962963</v>
      </c>
      <c r="D512" t="s">
        <v>129</v>
      </c>
      <c r="E512" t="s">
        <v>130</v>
      </c>
      <c r="F512">
        <v>2.95</v>
      </c>
      <c r="G512" t="s">
        <v>130</v>
      </c>
      <c r="H512">
        <v>35.905000000000001</v>
      </c>
      <c r="I512">
        <v>-117.72799999999999</v>
      </c>
      <c r="J512">
        <v>6.3</v>
      </c>
      <c r="K512" t="s">
        <v>131</v>
      </c>
      <c r="L512">
        <v>31</v>
      </c>
      <c r="M512">
        <v>0.08</v>
      </c>
      <c r="N512">
        <v>0.15</v>
      </c>
      <c r="O512">
        <v>0.36</v>
      </c>
      <c r="P512">
        <v>0</v>
      </c>
      <c r="Q512">
        <v>197</v>
      </c>
      <c r="R512">
        <v>90</v>
      </c>
      <c r="S512">
        <v>-179</v>
      </c>
      <c r="T512">
        <v>53</v>
      </c>
      <c r="U512">
        <v>52</v>
      </c>
      <c r="V512">
        <v>8</v>
      </c>
      <c r="W512">
        <v>28</v>
      </c>
      <c r="X512" t="s">
        <v>134</v>
      </c>
      <c r="Y512">
        <v>19</v>
      </c>
      <c r="Z512">
        <v>36</v>
      </c>
      <c r="AA512">
        <v>0</v>
      </c>
      <c r="AB512">
        <v>0</v>
      </c>
    </row>
    <row r="513" spans="1:28" ht="17" x14ac:dyDescent="0.25">
      <c r="A513" s="3">
        <v>38458191</v>
      </c>
      <c r="B513" s="1">
        <v>43652</v>
      </c>
      <c r="C513" s="13">
        <v>0.2126109953703704</v>
      </c>
      <c r="D513" t="s">
        <v>129</v>
      </c>
      <c r="E513" t="s">
        <v>130</v>
      </c>
      <c r="F513">
        <v>2.78</v>
      </c>
      <c r="G513" t="s">
        <v>130</v>
      </c>
      <c r="H513">
        <v>35.904000000000003</v>
      </c>
      <c r="I513">
        <v>-117.702</v>
      </c>
      <c r="J513">
        <v>7.2</v>
      </c>
      <c r="K513" t="s">
        <v>131</v>
      </c>
      <c r="L513">
        <v>32</v>
      </c>
      <c r="M513">
        <v>0.16</v>
      </c>
      <c r="N513">
        <v>0.27</v>
      </c>
      <c r="O513">
        <v>0.85</v>
      </c>
      <c r="P513">
        <v>0</v>
      </c>
      <c r="Q513">
        <v>188</v>
      </c>
      <c r="R513">
        <v>84</v>
      </c>
      <c r="S513">
        <v>-180</v>
      </c>
      <c r="T513">
        <v>38</v>
      </c>
      <c r="U513">
        <v>39</v>
      </c>
      <c r="V513">
        <v>9</v>
      </c>
      <c r="W513">
        <v>11</v>
      </c>
      <c r="X513" t="s">
        <v>134</v>
      </c>
      <c r="Y513">
        <v>49</v>
      </c>
      <c r="Z513">
        <v>44</v>
      </c>
      <c r="AA513">
        <v>4</v>
      </c>
      <c r="AB513">
        <v>106</v>
      </c>
    </row>
    <row r="514" spans="1:28" x14ac:dyDescent="0.2">
      <c r="A514" s="4">
        <v>38458199</v>
      </c>
      <c r="B514" s="1">
        <v>43652</v>
      </c>
      <c r="C514" s="13">
        <v>0.21314849537037037</v>
      </c>
      <c r="D514" t="s">
        <v>129</v>
      </c>
      <c r="E514" t="s">
        <v>130</v>
      </c>
      <c r="F514">
        <v>3.27</v>
      </c>
      <c r="G514" t="s">
        <v>130</v>
      </c>
      <c r="H514">
        <v>35.915999999999997</v>
      </c>
      <c r="I514">
        <v>-117.733</v>
      </c>
      <c r="J514">
        <v>6.2</v>
      </c>
      <c r="K514" t="s">
        <v>131</v>
      </c>
      <c r="L514">
        <v>55</v>
      </c>
      <c r="M514">
        <v>0.11</v>
      </c>
      <c r="N514">
        <v>0.14000000000000001</v>
      </c>
      <c r="O514">
        <v>0.31</v>
      </c>
      <c r="P514">
        <v>0</v>
      </c>
      <c r="Q514">
        <v>127</v>
      </c>
      <c r="R514">
        <v>83</v>
      </c>
      <c r="S514">
        <v>-163</v>
      </c>
      <c r="T514">
        <v>18</v>
      </c>
      <c r="U514">
        <v>20</v>
      </c>
      <c r="V514">
        <v>21</v>
      </c>
      <c r="W514">
        <v>13</v>
      </c>
      <c r="X514" t="s">
        <v>131</v>
      </c>
      <c r="Y514">
        <v>97</v>
      </c>
      <c r="Z514">
        <v>29</v>
      </c>
      <c r="AA514">
        <v>19</v>
      </c>
      <c r="AB514">
        <v>136</v>
      </c>
    </row>
    <row r="515" spans="1:28" ht="17" x14ac:dyDescent="0.25">
      <c r="A515" s="3">
        <v>38458207</v>
      </c>
      <c r="B515" s="1">
        <v>43652</v>
      </c>
      <c r="C515" s="13">
        <v>0.21326030092592593</v>
      </c>
      <c r="D515" t="s">
        <v>129</v>
      </c>
      <c r="E515" t="s">
        <v>130</v>
      </c>
      <c r="F515">
        <v>2.93</v>
      </c>
      <c r="G515" t="s">
        <v>130</v>
      </c>
      <c r="H515">
        <v>35.584000000000003</v>
      </c>
      <c r="I515">
        <v>-117.324</v>
      </c>
      <c r="J515">
        <v>2.7</v>
      </c>
      <c r="K515" t="s">
        <v>131</v>
      </c>
      <c r="L515">
        <v>16</v>
      </c>
      <c r="M515">
        <v>0.23</v>
      </c>
      <c r="N515">
        <v>0.62</v>
      </c>
      <c r="O515">
        <v>0.37</v>
      </c>
      <c r="P515">
        <v>0</v>
      </c>
      <c r="Q515">
        <v>293</v>
      </c>
      <c r="R515">
        <v>69</v>
      </c>
      <c r="S515">
        <v>168</v>
      </c>
      <c r="T515">
        <v>43</v>
      </c>
      <c r="U515">
        <v>36</v>
      </c>
      <c r="V515">
        <v>22</v>
      </c>
      <c r="W515">
        <v>34</v>
      </c>
      <c r="X515" t="s">
        <v>134</v>
      </c>
      <c r="Y515">
        <v>42</v>
      </c>
      <c r="Z515">
        <v>63</v>
      </c>
      <c r="AA515">
        <v>10</v>
      </c>
      <c r="AB515">
        <v>67</v>
      </c>
    </row>
    <row r="516" spans="1:28" x14ac:dyDescent="0.2">
      <c r="A516" s="4">
        <v>38458215</v>
      </c>
      <c r="B516" s="1">
        <v>43652</v>
      </c>
      <c r="C516" s="13">
        <v>0.21401921296296297</v>
      </c>
      <c r="D516" t="s">
        <v>129</v>
      </c>
      <c r="E516" t="s">
        <v>130</v>
      </c>
      <c r="F516">
        <v>3.67</v>
      </c>
      <c r="G516" t="s">
        <v>48</v>
      </c>
      <c r="H516">
        <v>35.716999999999999</v>
      </c>
      <c r="I516">
        <v>-117.56399999999999</v>
      </c>
      <c r="J516">
        <v>8</v>
      </c>
      <c r="K516" t="s">
        <v>131</v>
      </c>
      <c r="L516">
        <v>118</v>
      </c>
      <c r="M516">
        <v>0.14000000000000001</v>
      </c>
      <c r="N516">
        <v>0.1</v>
      </c>
      <c r="O516">
        <v>0.37</v>
      </c>
      <c r="P516">
        <v>0</v>
      </c>
      <c r="Q516">
        <v>146</v>
      </c>
      <c r="R516">
        <v>90</v>
      </c>
      <c r="S516">
        <v>177</v>
      </c>
      <c r="T516">
        <v>12</v>
      </c>
      <c r="U516">
        <v>11</v>
      </c>
      <c r="V516">
        <v>38</v>
      </c>
      <c r="W516">
        <v>12</v>
      </c>
      <c r="X516" t="s">
        <v>131</v>
      </c>
      <c r="Y516">
        <v>100</v>
      </c>
      <c r="Z516">
        <v>32</v>
      </c>
      <c r="AA516">
        <v>50</v>
      </c>
      <c r="AB516">
        <v>120</v>
      </c>
    </row>
    <row r="517" spans="1:28" x14ac:dyDescent="0.2">
      <c r="A517" s="4">
        <v>38458223</v>
      </c>
      <c r="B517" s="1">
        <v>43652</v>
      </c>
      <c r="C517" s="13">
        <v>0.21495127314814813</v>
      </c>
      <c r="D517" t="s">
        <v>129</v>
      </c>
      <c r="E517" t="s">
        <v>130</v>
      </c>
      <c r="F517">
        <v>3.44</v>
      </c>
      <c r="G517" t="s">
        <v>48</v>
      </c>
      <c r="H517">
        <v>35.753</v>
      </c>
      <c r="I517">
        <v>-117.57899999999999</v>
      </c>
      <c r="J517">
        <v>3.2</v>
      </c>
      <c r="K517" t="s">
        <v>131</v>
      </c>
      <c r="L517">
        <v>61</v>
      </c>
      <c r="M517">
        <v>0.15</v>
      </c>
      <c r="N517">
        <v>0.15</v>
      </c>
      <c r="O517">
        <v>0.28999999999999998</v>
      </c>
      <c r="P517">
        <v>0</v>
      </c>
      <c r="Q517">
        <v>187</v>
      </c>
      <c r="R517">
        <v>69</v>
      </c>
      <c r="S517">
        <v>-162</v>
      </c>
      <c r="T517">
        <v>36</v>
      </c>
      <c r="U517">
        <v>40</v>
      </c>
      <c r="V517">
        <v>16</v>
      </c>
      <c r="W517">
        <v>14</v>
      </c>
      <c r="X517" t="s">
        <v>134</v>
      </c>
      <c r="Y517">
        <v>35</v>
      </c>
      <c r="Z517">
        <v>65</v>
      </c>
      <c r="AA517">
        <v>12</v>
      </c>
      <c r="AB517">
        <v>55</v>
      </c>
    </row>
    <row r="518" spans="1:28" ht="17" x14ac:dyDescent="0.25">
      <c r="A518" s="3">
        <v>38458239</v>
      </c>
      <c r="B518" s="1">
        <v>43652</v>
      </c>
      <c r="C518" s="13">
        <v>0.21635555555555555</v>
      </c>
      <c r="D518" t="s">
        <v>129</v>
      </c>
      <c r="E518" t="s">
        <v>130</v>
      </c>
      <c r="F518">
        <v>2.72</v>
      </c>
      <c r="G518" t="s">
        <v>130</v>
      </c>
      <c r="H518">
        <v>35.887</v>
      </c>
      <c r="I518">
        <v>-117.733</v>
      </c>
      <c r="J518">
        <v>7.5</v>
      </c>
      <c r="K518" t="s">
        <v>131</v>
      </c>
      <c r="L518">
        <v>33</v>
      </c>
      <c r="M518">
        <v>0.16</v>
      </c>
      <c r="N518">
        <v>0.31</v>
      </c>
      <c r="O518">
        <v>0.77</v>
      </c>
      <c r="P518">
        <v>0</v>
      </c>
      <c r="Q518">
        <v>292</v>
      </c>
      <c r="R518">
        <v>60</v>
      </c>
      <c r="S518">
        <v>-56</v>
      </c>
      <c r="T518">
        <v>49</v>
      </c>
      <c r="U518">
        <v>52</v>
      </c>
      <c r="V518">
        <v>9</v>
      </c>
      <c r="W518">
        <v>29</v>
      </c>
      <c r="X518" t="s">
        <v>134</v>
      </c>
      <c r="Y518">
        <v>57</v>
      </c>
      <c r="Z518">
        <v>47</v>
      </c>
      <c r="AA518">
        <v>5</v>
      </c>
      <c r="AB518">
        <v>134</v>
      </c>
    </row>
    <row r="519" spans="1:28" ht="17" x14ac:dyDescent="0.25">
      <c r="A519" s="3">
        <v>38458247</v>
      </c>
      <c r="B519" s="1">
        <v>43652</v>
      </c>
      <c r="C519" s="13">
        <v>0.21681759259259259</v>
      </c>
      <c r="D519" t="s">
        <v>129</v>
      </c>
      <c r="E519" t="s">
        <v>130</v>
      </c>
      <c r="F519">
        <v>2.99</v>
      </c>
      <c r="G519" t="s">
        <v>130</v>
      </c>
      <c r="H519">
        <v>35.881999999999998</v>
      </c>
      <c r="I519">
        <v>-117.648</v>
      </c>
      <c r="J519">
        <v>9.4</v>
      </c>
      <c r="K519" t="s">
        <v>131</v>
      </c>
      <c r="L519">
        <v>34</v>
      </c>
      <c r="M519">
        <v>0.21</v>
      </c>
      <c r="N519">
        <v>0.3</v>
      </c>
      <c r="O519">
        <v>0.64</v>
      </c>
      <c r="P519">
        <v>0</v>
      </c>
      <c r="Q519">
        <v>289</v>
      </c>
      <c r="R519">
        <v>10</v>
      </c>
      <c r="S519">
        <v>136</v>
      </c>
      <c r="T519">
        <v>47</v>
      </c>
      <c r="U519">
        <v>34</v>
      </c>
      <c r="V519">
        <v>26</v>
      </c>
      <c r="W519">
        <v>30</v>
      </c>
      <c r="X519" t="s">
        <v>132</v>
      </c>
      <c r="Y519">
        <v>53</v>
      </c>
      <c r="Z519">
        <v>87</v>
      </c>
      <c r="AA519">
        <v>10</v>
      </c>
      <c r="AB519">
        <v>53</v>
      </c>
    </row>
    <row r="520" spans="1:28" x14ac:dyDescent="0.2">
      <c r="A520" s="4">
        <v>38458263</v>
      </c>
      <c r="B520" s="1">
        <v>43652</v>
      </c>
      <c r="C520" s="13">
        <v>0.21753460648148149</v>
      </c>
      <c r="D520" t="s">
        <v>129</v>
      </c>
      <c r="E520" t="s">
        <v>130</v>
      </c>
      <c r="F520">
        <v>3.97</v>
      </c>
      <c r="G520" t="s">
        <v>48</v>
      </c>
      <c r="H520">
        <v>35.875999999999998</v>
      </c>
      <c r="I520">
        <v>-117.661</v>
      </c>
      <c r="J520">
        <v>7.1</v>
      </c>
      <c r="K520" t="s">
        <v>131</v>
      </c>
      <c r="L520">
        <v>98</v>
      </c>
      <c r="M520">
        <v>0.14000000000000001</v>
      </c>
      <c r="N520">
        <v>0.11</v>
      </c>
      <c r="O520">
        <v>0.33</v>
      </c>
      <c r="P520">
        <v>0</v>
      </c>
      <c r="Q520">
        <v>337</v>
      </c>
      <c r="R520">
        <v>77</v>
      </c>
      <c r="S520">
        <v>-172</v>
      </c>
      <c r="T520">
        <v>13</v>
      </c>
      <c r="U520">
        <v>15</v>
      </c>
      <c r="V520">
        <v>36</v>
      </c>
      <c r="W520">
        <v>13</v>
      </c>
      <c r="X520" t="s">
        <v>131</v>
      </c>
      <c r="Y520">
        <v>100</v>
      </c>
      <c r="Z520">
        <v>33</v>
      </c>
      <c r="AA520">
        <v>36</v>
      </c>
      <c r="AB520">
        <v>125</v>
      </c>
    </row>
    <row r="521" spans="1:28" ht="17" x14ac:dyDescent="0.25">
      <c r="A521" s="3">
        <v>38458287</v>
      </c>
      <c r="B521" s="1">
        <v>43652</v>
      </c>
      <c r="C521" s="13">
        <v>0.21871388888888887</v>
      </c>
      <c r="D521" t="s">
        <v>129</v>
      </c>
      <c r="E521" t="s">
        <v>130</v>
      </c>
      <c r="F521">
        <v>3.38</v>
      </c>
      <c r="G521" t="s">
        <v>130</v>
      </c>
      <c r="H521">
        <v>35.750999999999998</v>
      </c>
      <c r="I521">
        <v>-117.559</v>
      </c>
      <c r="J521">
        <v>10.9</v>
      </c>
      <c r="K521" t="s">
        <v>131</v>
      </c>
      <c r="L521">
        <v>40</v>
      </c>
      <c r="M521">
        <v>0.16</v>
      </c>
      <c r="N521">
        <v>0.28999999999999998</v>
      </c>
      <c r="O521">
        <v>0.34</v>
      </c>
      <c r="P521">
        <v>0</v>
      </c>
      <c r="Q521">
        <v>342</v>
      </c>
      <c r="R521">
        <v>72</v>
      </c>
      <c r="S521">
        <v>171</v>
      </c>
      <c r="T521">
        <v>36</v>
      </c>
      <c r="U521">
        <v>39</v>
      </c>
      <c r="V521">
        <v>24</v>
      </c>
      <c r="W521">
        <v>21</v>
      </c>
      <c r="X521" t="s">
        <v>132</v>
      </c>
      <c r="Y521">
        <v>55</v>
      </c>
      <c r="Z521">
        <v>57</v>
      </c>
      <c r="AA521">
        <v>6</v>
      </c>
      <c r="AB521">
        <v>120</v>
      </c>
    </row>
    <row r="522" spans="1:28" x14ac:dyDescent="0.2">
      <c r="A522" s="4">
        <v>38458295</v>
      </c>
      <c r="B522" s="1">
        <v>43652</v>
      </c>
      <c r="C522" s="13">
        <v>0.21918101851851854</v>
      </c>
      <c r="D522" t="s">
        <v>129</v>
      </c>
      <c r="E522" t="s">
        <v>130</v>
      </c>
      <c r="F522">
        <v>3.52</v>
      </c>
      <c r="G522" t="s">
        <v>130</v>
      </c>
      <c r="H522">
        <v>35.912999999999997</v>
      </c>
      <c r="I522">
        <v>-117.745</v>
      </c>
      <c r="J522">
        <v>8.6</v>
      </c>
      <c r="K522" t="s">
        <v>131</v>
      </c>
      <c r="L522">
        <v>64</v>
      </c>
      <c r="M522">
        <v>0.18</v>
      </c>
      <c r="N522">
        <v>0.17</v>
      </c>
      <c r="O522">
        <v>0.43</v>
      </c>
      <c r="P522">
        <v>0</v>
      </c>
      <c r="Q522">
        <v>338</v>
      </c>
      <c r="R522">
        <v>70</v>
      </c>
      <c r="S522">
        <v>174</v>
      </c>
      <c r="T522">
        <v>26</v>
      </c>
      <c r="U522">
        <v>23</v>
      </c>
      <c r="V522">
        <v>16</v>
      </c>
      <c r="W522">
        <v>22</v>
      </c>
      <c r="X522" t="s">
        <v>131</v>
      </c>
      <c r="Y522">
        <v>85</v>
      </c>
      <c r="Z522">
        <v>45</v>
      </c>
      <c r="AA522">
        <v>16</v>
      </c>
      <c r="AB522">
        <v>103</v>
      </c>
    </row>
    <row r="523" spans="1:28" x14ac:dyDescent="0.2">
      <c r="A523" s="4">
        <v>37226844</v>
      </c>
      <c r="B523" s="1">
        <v>43652</v>
      </c>
      <c r="C523" s="13">
        <v>0.21950555555555554</v>
      </c>
      <c r="D523" t="s">
        <v>129</v>
      </c>
      <c r="E523" t="s">
        <v>130</v>
      </c>
      <c r="F523">
        <v>3.32</v>
      </c>
      <c r="G523" t="s">
        <v>130</v>
      </c>
      <c r="H523">
        <v>35.911999999999999</v>
      </c>
      <c r="I523">
        <v>-117.736</v>
      </c>
      <c r="J523">
        <v>7.3</v>
      </c>
      <c r="K523" t="s">
        <v>131</v>
      </c>
      <c r="L523">
        <v>32</v>
      </c>
      <c r="M523">
        <v>0.06</v>
      </c>
      <c r="N523">
        <v>0.13</v>
      </c>
      <c r="O523">
        <v>0.32</v>
      </c>
      <c r="P523">
        <v>0</v>
      </c>
      <c r="Q523">
        <v>151</v>
      </c>
      <c r="R523">
        <v>79</v>
      </c>
      <c r="S523">
        <v>-159</v>
      </c>
      <c r="T523">
        <v>32</v>
      </c>
      <c r="U523">
        <v>34</v>
      </c>
      <c r="V523">
        <v>12</v>
      </c>
      <c r="W523">
        <v>0</v>
      </c>
      <c r="X523" t="s">
        <v>133</v>
      </c>
      <c r="Y523">
        <v>62</v>
      </c>
      <c r="Z523">
        <v>50</v>
      </c>
      <c r="AA523">
        <v>4</v>
      </c>
      <c r="AB523">
        <v>81</v>
      </c>
    </row>
    <row r="524" spans="1:28" ht="17" x14ac:dyDescent="0.25">
      <c r="A524" s="3">
        <v>37226852</v>
      </c>
      <c r="B524" s="1">
        <v>43652</v>
      </c>
      <c r="C524" s="13">
        <v>0.21968136574074074</v>
      </c>
      <c r="D524" t="s">
        <v>129</v>
      </c>
      <c r="E524" t="s">
        <v>130</v>
      </c>
      <c r="F524">
        <v>3.17</v>
      </c>
      <c r="G524" t="s">
        <v>130</v>
      </c>
      <c r="H524">
        <v>35.912999999999997</v>
      </c>
      <c r="I524">
        <v>-117.73099999999999</v>
      </c>
      <c r="J524">
        <v>4.5999999999999996</v>
      </c>
      <c r="K524" t="s">
        <v>131</v>
      </c>
      <c r="L524">
        <v>38</v>
      </c>
      <c r="M524">
        <v>0.09</v>
      </c>
      <c r="N524">
        <v>0.11</v>
      </c>
      <c r="O524">
        <v>0.24</v>
      </c>
      <c r="P524">
        <v>0</v>
      </c>
      <c r="Q524">
        <v>345</v>
      </c>
      <c r="R524">
        <v>58</v>
      </c>
      <c r="S524">
        <v>158</v>
      </c>
      <c r="T524">
        <v>52</v>
      </c>
      <c r="U524">
        <v>40</v>
      </c>
      <c r="V524">
        <v>10</v>
      </c>
      <c r="W524">
        <v>6</v>
      </c>
      <c r="X524" t="s">
        <v>134</v>
      </c>
      <c r="Y524">
        <v>39</v>
      </c>
      <c r="Z524">
        <v>48</v>
      </c>
      <c r="AA524">
        <v>4</v>
      </c>
      <c r="AB524">
        <v>109</v>
      </c>
    </row>
    <row r="525" spans="1:28" ht="17" x14ac:dyDescent="0.25">
      <c r="A525" s="3">
        <v>37226860</v>
      </c>
      <c r="B525" s="1">
        <v>43652</v>
      </c>
      <c r="C525" s="13">
        <v>0.21998703703703704</v>
      </c>
      <c r="D525" t="s">
        <v>129</v>
      </c>
      <c r="E525" t="s">
        <v>130</v>
      </c>
      <c r="F525">
        <v>2.64</v>
      </c>
      <c r="G525" t="s">
        <v>130</v>
      </c>
      <c r="H525">
        <v>35.889000000000003</v>
      </c>
      <c r="I525">
        <v>-117.72499999999999</v>
      </c>
      <c r="J525">
        <v>3.1</v>
      </c>
      <c r="K525" t="s">
        <v>131</v>
      </c>
      <c r="L525">
        <v>31</v>
      </c>
      <c r="M525">
        <v>7.0000000000000007E-2</v>
      </c>
      <c r="N525">
        <v>0.12</v>
      </c>
      <c r="O525">
        <v>0.47</v>
      </c>
      <c r="P525">
        <v>0</v>
      </c>
      <c r="Q525">
        <v>118</v>
      </c>
      <c r="R525">
        <v>87</v>
      </c>
      <c r="S525">
        <v>172</v>
      </c>
      <c r="T525">
        <v>50</v>
      </c>
      <c r="U525">
        <v>49</v>
      </c>
      <c r="V525">
        <v>8</v>
      </c>
      <c r="W525">
        <v>16</v>
      </c>
      <c r="X525" t="s">
        <v>134</v>
      </c>
      <c r="Y525">
        <v>22</v>
      </c>
      <c r="Z525">
        <v>59</v>
      </c>
      <c r="AA525">
        <v>0</v>
      </c>
      <c r="AB525">
        <v>0</v>
      </c>
    </row>
    <row r="526" spans="1:28" ht="17" x14ac:dyDescent="0.25">
      <c r="A526" s="3">
        <v>37226900</v>
      </c>
      <c r="B526" s="1">
        <v>43652</v>
      </c>
      <c r="C526" s="13">
        <v>0.22118414351851853</v>
      </c>
      <c r="D526" t="s">
        <v>129</v>
      </c>
      <c r="E526" t="s">
        <v>130</v>
      </c>
      <c r="F526">
        <v>3.07</v>
      </c>
      <c r="G526" t="s">
        <v>130</v>
      </c>
      <c r="H526">
        <v>35.890999999999998</v>
      </c>
      <c r="I526">
        <v>-117.73399999999999</v>
      </c>
      <c r="J526">
        <v>5.2</v>
      </c>
      <c r="K526" t="s">
        <v>131</v>
      </c>
      <c r="L526">
        <v>44</v>
      </c>
      <c r="M526">
        <v>0.12</v>
      </c>
      <c r="N526">
        <v>0.15</v>
      </c>
      <c r="O526">
        <v>0.57999999999999996</v>
      </c>
      <c r="P526">
        <v>0</v>
      </c>
      <c r="Q526">
        <v>185</v>
      </c>
      <c r="R526">
        <v>59</v>
      </c>
      <c r="S526">
        <v>-112</v>
      </c>
      <c r="T526">
        <v>49</v>
      </c>
      <c r="U526">
        <v>49</v>
      </c>
      <c r="V526">
        <v>8</v>
      </c>
      <c r="W526">
        <v>13</v>
      </c>
      <c r="X526" t="s">
        <v>134</v>
      </c>
      <c r="Y526">
        <v>29</v>
      </c>
      <c r="Z526">
        <v>40</v>
      </c>
      <c r="AA526">
        <v>0</v>
      </c>
      <c r="AB526">
        <v>0</v>
      </c>
    </row>
    <row r="527" spans="1:28" x14ac:dyDescent="0.2">
      <c r="A527" s="4">
        <v>38458303</v>
      </c>
      <c r="B527" s="1">
        <v>43652</v>
      </c>
      <c r="C527" s="13">
        <v>0.22196006944444444</v>
      </c>
      <c r="D527" t="s">
        <v>129</v>
      </c>
      <c r="E527" t="s">
        <v>130</v>
      </c>
      <c r="F527">
        <v>3.06</v>
      </c>
      <c r="G527" t="s">
        <v>130</v>
      </c>
      <c r="H527">
        <v>35.701000000000001</v>
      </c>
      <c r="I527">
        <v>-117.551</v>
      </c>
      <c r="J527">
        <v>10.7</v>
      </c>
      <c r="K527" t="s">
        <v>131</v>
      </c>
      <c r="L527">
        <v>48</v>
      </c>
      <c r="M527">
        <v>0.17</v>
      </c>
      <c r="N527">
        <v>0.22</v>
      </c>
      <c r="O527">
        <v>0.53</v>
      </c>
      <c r="P527">
        <v>0</v>
      </c>
      <c r="Q527">
        <v>158</v>
      </c>
      <c r="R527">
        <v>50</v>
      </c>
      <c r="S527">
        <v>-148</v>
      </c>
      <c r="T527">
        <v>14</v>
      </c>
      <c r="U527">
        <v>15</v>
      </c>
      <c r="V527">
        <v>18</v>
      </c>
      <c r="W527">
        <v>21</v>
      </c>
      <c r="X527" t="s">
        <v>131</v>
      </c>
      <c r="Y527">
        <v>98</v>
      </c>
      <c r="Z527">
        <v>40</v>
      </c>
      <c r="AA527">
        <v>9</v>
      </c>
      <c r="AB527">
        <v>118</v>
      </c>
    </row>
    <row r="528" spans="1:28" ht="17" x14ac:dyDescent="0.25">
      <c r="A528" s="3">
        <v>38458335</v>
      </c>
      <c r="B528" s="1">
        <v>43652</v>
      </c>
      <c r="C528" s="13">
        <v>0.22397129629629631</v>
      </c>
      <c r="D528" t="s">
        <v>129</v>
      </c>
      <c r="E528" t="s">
        <v>130</v>
      </c>
      <c r="F528">
        <v>2.99</v>
      </c>
      <c r="G528" t="s">
        <v>130</v>
      </c>
      <c r="H528">
        <v>35.588999999999999</v>
      </c>
      <c r="I528">
        <v>-117.392</v>
      </c>
      <c r="J528">
        <v>5.8</v>
      </c>
      <c r="K528" t="s">
        <v>131</v>
      </c>
      <c r="L528">
        <v>28</v>
      </c>
      <c r="M528">
        <v>0.16</v>
      </c>
      <c r="N528">
        <v>0.36</v>
      </c>
      <c r="O528">
        <v>0.46</v>
      </c>
      <c r="P528">
        <v>0</v>
      </c>
      <c r="Q528">
        <v>315</v>
      </c>
      <c r="R528">
        <v>80</v>
      </c>
      <c r="S528">
        <v>-106</v>
      </c>
      <c r="T528">
        <v>24</v>
      </c>
      <c r="U528">
        <v>33</v>
      </c>
      <c r="V528">
        <v>43</v>
      </c>
      <c r="W528">
        <v>38</v>
      </c>
      <c r="X528" t="s">
        <v>133</v>
      </c>
      <c r="Y528">
        <v>78</v>
      </c>
      <c r="Z528">
        <v>86</v>
      </c>
      <c r="AA528">
        <v>17</v>
      </c>
      <c r="AB528">
        <v>52</v>
      </c>
    </row>
    <row r="529" spans="1:28" ht="17" x14ac:dyDescent="0.25">
      <c r="A529" s="3">
        <v>37226956</v>
      </c>
      <c r="B529" s="1">
        <v>43652</v>
      </c>
      <c r="C529" s="13">
        <v>0.22400949074074072</v>
      </c>
      <c r="D529" t="s">
        <v>129</v>
      </c>
      <c r="E529" t="s">
        <v>130</v>
      </c>
      <c r="F529">
        <v>3.06</v>
      </c>
      <c r="G529" t="s">
        <v>130</v>
      </c>
      <c r="H529">
        <v>35.880000000000003</v>
      </c>
      <c r="I529">
        <v>-117.691</v>
      </c>
      <c r="J529">
        <v>2.9</v>
      </c>
      <c r="K529" t="s">
        <v>131</v>
      </c>
      <c r="L529">
        <v>33</v>
      </c>
      <c r="M529">
        <v>7.0000000000000007E-2</v>
      </c>
      <c r="N529">
        <v>0.11</v>
      </c>
      <c r="O529">
        <v>0.24</v>
      </c>
      <c r="P529">
        <v>0</v>
      </c>
      <c r="Q529">
        <v>270</v>
      </c>
      <c r="R529">
        <v>55</v>
      </c>
      <c r="S529">
        <v>57</v>
      </c>
      <c r="T529">
        <v>47</v>
      </c>
      <c r="U529">
        <v>45</v>
      </c>
      <c r="V529">
        <v>13</v>
      </c>
      <c r="W529">
        <v>26</v>
      </c>
      <c r="X529" t="s">
        <v>134</v>
      </c>
      <c r="Y529">
        <v>34</v>
      </c>
      <c r="Z529">
        <v>55</v>
      </c>
      <c r="AA529">
        <v>0</v>
      </c>
      <c r="AB529">
        <v>0</v>
      </c>
    </row>
    <row r="530" spans="1:28" x14ac:dyDescent="0.2">
      <c r="A530" s="4">
        <v>38458359</v>
      </c>
      <c r="B530" s="1">
        <v>43652</v>
      </c>
      <c r="C530" s="13">
        <v>0.22488229166666665</v>
      </c>
      <c r="D530" t="s">
        <v>129</v>
      </c>
      <c r="E530" t="s">
        <v>130</v>
      </c>
      <c r="F530">
        <v>3.05</v>
      </c>
      <c r="G530" t="s">
        <v>130</v>
      </c>
      <c r="H530">
        <v>35.895000000000003</v>
      </c>
      <c r="I530">
        <v>-117.706</v>
      </c>
      <c r="J530">
        <v>6.5</v>
      </c>
      <c r="K530" t="s">
        <v>131</v>
      </c>
      <c r="L530">
        <v>42</v>
      </c>
      <c r="M530">
        <v>0.14000000000000001</v>
      </c>
      <c r="N530">
        <v>0.17</v>
      </c>
      <c r="O530">
        <v>0.54</v>
      </c>
      <c r="P530">
        <v>0</v>
      </c>
      <c r="Q530">
        <v>352</v>
      </c>
      <c r="R530">
        <v>90</v>
      </c>
      <c r="S530">
        <v>-174</v>
      </c>
      <c r="T530">
        <v>21</v>
      </c>
      <c r="U530">
        <v>23</v>
      </c>
      <c r="V530">
        <v>14</v>
      </c>
      <c r="W530">
        <v>0</v>
      </c>
      <c r="X530" t="s">
        <v>131</v>
      </c>
      <c r="Y530">
        <v>94</v>
      </c>
      <c r="Z530">
        <v>34</v>
      </c>
      <c r="AA530">
        <v>12</v>
      </c>
      <c r="AB530">
        <v>135</v>
      </c>
    </row>
    <row r="531" spans="1:28" ht="17" x14ac:dyDescent="0.25">
      <c r="A531" s="3">
        <v>38458351</v>
      </c>
      <c r="B531" s="1">
        <v>43652</v>
      </c>
      <c r="C531" s="13">
        <v>0.22510011574074074</v>
      </c>
      <c r="D531" t="s">
        <v>129</v>
      </c>
      <c r="E531" t="s">
        <v>130</v>
      </c>
      <c r="F531">
        <v>2.83</v>
      </c>
      <c r="G531" t="s">
        <v>130</v>
      </c>
      <c r="H531">
        <v>35.719000000000001</v>
      </c>
      <c r="I531">
        <v>-117.56399999999999</v>
      </c>
      <c r="J531">
        <v>10.1</v>
      </c>
      <c r="K531" t="s">
        <v>131</v>
      </c>
      <c r="L531">
        <v>17</v>
      </c>
      <c r="M531">
        <v>0.14000000000000001</v>
      </c>
      <c r="N531">
        <v>0.28999999999999998</v>
      </c>
      <c r="O531">
        <v>0.76</v>
      </c>
      <c r="P531">
        <v>0</v>
      </c>
      <c r="Q531">
        <v>354</v>
      </c>
      <c r="R531">
        <v>87</v>
      </c>
      <c r="S531">
        <v>-153</v>
      </c>
      <c r="T531">
        <v>19</v>
      </c>
      <c r="U531">
        <v>32</v>
      </c>
      <c r="V531">
        <v>19</v>
      </c>
      <c r="W531">
        <v>16</v>
      </c>
      <c r="X531" t="s">
        <v>133</v>
      </c>
      <c r="Y531">
        <v>79</v>
      </c>
      <c r="Z531">
        <v>47</v>
      </c>
      <c r="AA531">
        <v>7</v>
      </c>
      <c r="AB531">
        <v>126</v>
      </c>
    </row>
    <row r="532" spans="1:28" x14ac:dyDescent="0.2">
      <c r="A532" s="4">
        <v>38458375</v>
      </c>
      <c r="B532" s="1">
        <v>43652</v>
      </c>
      <c r="C532" s="13">
        <v>0.22575081018518517</v>
      </c>
      <c r="D532" t="s">
        <v>129</v>
      </c>
      <c r="E532" t="s">
        <v>130</v>
      </c>
      <c r="F532">
        <v>4.29</v>
      </c>
      <c r="G532" t="s">
        <v>48</v>
      </c>
      <c r="H532">
        <v>35.832999999999998</v>
      </c>
      <c r="I532">
        <v>-117.678</v>
      </c>
      <c r="J532">
        <v>3.4</v>
      </c>
      <c r="K532" t="s">
        <v>131</v>
      </c>
      <c r="L532">
        <v>164</v>
      </c>
      <c r="M532">
        <v>0.14000000000000001</v>
      </c>
      <c r="N532">
        <v>0.09</v>
      </c>
      <c r="O532">
        <v>0.3</v>
      </c>
      <c r="P532">
        <v>0</v>
      </c>
      <c r="Q532">
        <v>140</v>
      </c>
      <c r="R532">
        <v>33</v>
      </c>
      <c r="S532">
        <v>-127</v>
      </c>
      <c r="T532">
        <v>20</v>
      </c>
      <c r="U532">
        <v>22</v>
      </c>
      <c r="V532">
        <v>130</v>
      </c>
      <c r="W532">
        <v>23</v>
      </c>
      <c r="X532" t="s">
        <v>131</v>
      </c>
      <c r="Y532">
        <v>82</v>
      </c>
      <c r="Z532">
        <v>76</v>
      </c>
      <c r="AA532">
        <v>82</v>
      </c>
      <c r="AB532">
        <v>45</v>
      </c>
    </row>
    <row r="533" spans="1:28" ht="17" x14ac:dyDescent="0.25">
      <c r="A533" s="3">
        <v>38458383</v>
      </c>
      <c r="B533" s="1">
        <v>43652</v>
      </c>
      <c r="C533" s="13">
        <v>0.22645821759259258</v>
      </c>
      <c r="D533" t="s">
        <v>129</v>
      </c>
      <c r="E533" t="s">
        <v>130</v>
      </c>
      <c r="F533">
        <v>3.3</v>
      </c>
      <c r="G533" t="s">
        <v>130</v>
      </c>
      <c r="H533">
        <v>35.902999999999999</v>
      </c>
      <c r="I533">
        <v>-117.72</v>
      </c>
      <c r="J533">
        <v>6.2</v>
      </c>
      <c r="K533" t="s">
        <v>131</v>
      </c>
      <c r="L533">
        <v>41</v>
      </c>
      <c r="M533">
        <v>7.0000000000000007E-2</v>
      </c>
      <c r="N533">
        <v>0.11</v>
      </c>
      <c r="O533">
        <v>0.32</v>
      </c>
      <c r="P533">
        <v>0</v>
      </c>
      <c r="Q533">
        <v>160</v>
      </c>
      <c r="R533">
        <v>56</v>
      </c>
      <c r="S533">
        <v>-153</v>
      </c>
      <c r="T533">
        <v>43</v>
      </c>
      <c r="U533">
        <v>44</v>
      </c>
      <c r="V533">
        <v>12</v>
      </c>
      <c r="W533">
        <v>13</v>
      </c>
      <c r="X533" t="s">
        <v>134</v>
      </c>
      <c r="Y533">
        <v>41</v>
      </c>
      <c r="Z533">
        <v>34</v>
      </c>
      <c r="AA533">
        <v>1</v>
      </c>
      <c r="AB533">
        <v>24</v>
      </c>
    </row>
    <row r="534" spans="1:28" ht="17" x14ac:dyDescent="0.25">
      <c r="A534" s="3">
        <v>38458391</v>
      </c>
      <c r="B534" s="1">
        <v>43652</v>
      </c>
      <c r="C534" s="13">
        <v>0.22700231481481481</v>
      </c>
      <c r="D534" t="s">
        <v>129</v>
      </c>
      <c r="E534" t="s">
        <v>130</v>
      </c>
      <c r="F534">
        <v>3.45</v>
      </c>
      <c r="G534" t="s">
        <v>48</v>
      </c>
      <c r="H534">
        <v>35.646999999999998</v>
      </c>
      <c r="I534">
        <v>-117.46</v>
      </c>
      <c r="J534">
        <v>3.1</v>
      </c>
      <c r="K534" t="s">
        <v>131</v>
      </c>
      <c r="L534">
        <v>50</v>
      </c>
      <c r="M534">
        <v>0.18</v>
      </c>
      <c r="N534">
        <v>0.23</v>
      </c>
      <c r="O534">
        <v>0.43</v>
      </c>
      <c r="P534">
        <v>0</v>
      </c>
      <c r="Q534">
        <v>314</v>
      </c>
      <c r="R534">
        <v>86</v>
      </c>
      <c r="S534">
        <v>110</v>
      </c>
      <c r="T534">
        <v>35</v>
      </c>
      <c r="U534">
        <v>46</v>
      </c>
      <c r="V534">
        <v>13</v>
      </c>
      <c r="W534">
        <v>0</v>
      </c>
      <c r="X534" t="s">
        <v>134</v>
      </c>
      <c r="Y534">
        <v>48</v>
      </c>
      <c r="Z534">
        <v>59</v>
      </c>
      <c r="AA534">
        <v>14</v>
      </c>
      <c r="AB534">
        <v>72</v>
      </c>
    </row>
    <row r="535" spans="1:28" ht="17" x14ac:dyDescent="0.25">
      <c r="A535" s="3">
        <v>38458407</v>
      </c>
      <c r="B535" s="1">
        <v>43652</v>
      </c>
      <c r="C535" s="13">
        <v>0.22823171296296296</v>
      </c>
      <c r="D535" t="s">
        <v>129</v>
      </c>
      <c r="E535" t="s">
        <v>130</v>
      </c>
      <c r="F535">
        <v>3.16</v>
      </c>
      <c r="G535" t="s">
        <v>130</v>
      </c>
      <c r="H535">
        <v>35.902999999999999</v>
      </c>
      <c r="I535">
        <v>-117.726</v>
      </c>
      <c r="J535">
        <v>5.4</v>
      </c>
      <c r="K535" t="s">
        <v>131</v>
      </c>
      <c r="L535">
        <v>34</v>
      </c>
      <c r="M535">
        <v>0.13</v>
      </c>
      <c r="N535">
        <v>0.2</v>
      </c>
      <c r="O535">
        <v>0.69</v>
      </c>
      <c r="P535">
        <v>0</v>
      </c>
      <c r="Q535">
        <v>142</v>
      </c>
      <c r="R535">
        <v>83</v>
      </c>
      <c r="S535">
        <v>-163</v>
      </c>
      <c r="T535">
        <v>25</v>
      </c>
      <c r="U535">
        <v>43</v>
      </c>
      <c r="V535">
        <v>13</v>
      </c>
      <c r="W535">
        <v>14</v>
      </c>
      <c r="X535" t="s">
        <v>132</v>
      </c>
      <c r="Y535">
        <v>58</v>
      </c>
      <c r="Z535">
        <v>45</v>
      </c>
      <c r="AA535">
        <v>7</v>
      </c>
      <c r="AB535">
        <v>85</v>
      </c>
    </row>
    <row r="536" spans="1:28" ht="17" x14ac:dyDescent="0.25">
      <c r="A536" s="3">
        <v>37227156</v>
      </c>
      <c r="B536" s="1">
        <v>43652</v>
      </c>
      <c r="C536" s="13">
        <v>0.22880381944444442</v>
      </c>
      <c r="D536" t="s">
        <v>129</v>
      </c>
      <c r="E536" t="s">
        <v>130</v>
      </c>
      <c r="F536">
        <v>3</v>
      </c>
      <c r="G536" t="s">
        <v>130</v>
      </c>
      <c r="H536">
        <v>35.646000000000001</v>
      </c>
      <c r="I536">
        <v>-117.453</v>
      </c>
      <c r="J536">
        <v>5</v>
      </c>
      <c r="K536" t="s">
        <v>131</v>
      </c>
      <c r="L536">
        <v>22</v>
      </c>
      <c r="M536">
        <v>0.13</v>
      </c>
      <c r="N536">
        <v>0.26</v>
      </c>
      <c r="O536">
        <v>0.53</v>
      </c>
      <c r="P536">
        <v>0</v>
      </c>
      <c r="Q536">
        <v>307</v>
      </c>
      <c r="R536">
        <v>81</v>
      </c>
      <c r="S536">
        <v>145</v>
      </c>
      <c r="T536">
        <v>38</v>
      </c>
      <c r="U536">
        <v>42</v>
      </c>
      <c r="V536">
        <v>10</v>
      </c>
      <c r="W536">
        <v>0</v>
      </c>
      <c r="X536" t="s">
        <v>134</v>
      </c>
      <c r="Y536">
        <v>43</v>
      </c>
      <c r="Z536">
        <v>35</v>
      </c>
      <c r="AA536">
        <v>4</v>
      </c>
      <c r="AB536">
        <v>193</v>
      </c>
    </row>
    <row r="537" spans="1:28" x14ac:dyDescent="0.2">
      <c r="A537" s="4">
        <v>38458415</v>
      </c>
      <c r="B537" s="1">
        <v>43652</v>
      </c>
      <c r="C537" s="13">
        <v>0.22893935185185185</v>
      </c>
      <c r="D537" t="s">
        <v>129</v>
      </c>
      <c r="E537" t="s">
        <v>130</v>
      </c>
      <c r="F537">
        <v>3.04</v>
      </c>
      <c r="G537" t="s">
        <v>130</v>
      </c>
      <c r="H537">
        <v>35.892000000000003</v>
      </c>
      <c r="I537">
        <v>-117.73</v>
      </c>
      <c r="J537">
        <v>4</v>
      </c>
      <c r="K537" t="s">
        <v>131</v>
      </c>
      <c r="L537">
        <v>49</v>
      </c>
      <c r="M537">
        <v>0.16</v>
      </c>
      <c r="N537">
        <v>0.17</v>
      </c>
      <c r="O537">
        <v>0.45</v>
      </c>
      <c r="P537">
        <v>0</v>
      </c>
      <c r="Q537">
        <v>161</v>
      </c>
      <c r="R537">
        <v>90</v>
      </c>
      <c r="S537">
        <v>-166</v>
      </c>
      <c r="T537">
        <v>30</v>
      </c>
      <c r="U537">
        <v>34</v>
      </c>
      <c r="V537">
        <v>13</v>
      </c>
      <c r="W537">
        <v>28</v>
      </c>
      <c r="X537" t="s">
        <v>133</v>
      </c>
      <c r="Y537">
        <v>69</v>
      </c>
      <c r="Z537">
        <v>53</v>
      </c>
      <c r="AA537">
        <v>9</v>
      </c>
      <c r="AB537">
        <v>85</v>
      </c>
    </row>
    <row r="538" spans="1:28" ht="17" x14ac:dyDescent="0.25">
      <c r="A538" s="3">
        <v>38458423</v>
      </c>
      <c r="B538" s="1">
        <v>43652</v>
      </c>
      <c r="C538" s="13">
        <v>0.22962708333333334</v>
      </c>
      <c r="D538" t="s">
        <v>129</v>
      </c>
      <c r="E538" t="s">
        <v>130</v>
      </c>
      <c r="F538">
        <v>2.66</v>
      </c>
      <c r="G538" t="s">
        <v>130</v>
      </c>
      <c r="H538">
        <v>35.902000000000001</v>
      </c>
      <c r="I538">
        <v>-117.69499999999999</v>
      </c>
      <c r="J538">
        <v>7.1</v>
      </c>
      <c r="K538" t="s">
        <v>131</v>
      </c>
      <c r="L538">
        <v>32</v>
      </c>
      <c r="M538">
        <v>0.08</v>
      </c>
      <c r="N538">
        <v>0.14000000000000001</v>
      </c>
      <c r="O538">
        <v>0.42</v>
      </c>
      <c r="P538">
        <v>0</v>
      </c>
      <c r="Q538">
        <v>201</v>
      </c>
      <c r="R538">
        <v>35</v>
      </c>
      <c r="S538">
        <v>-100</v>
      </c>
      <c r="T538">
        <v>47</v>
      </c>
      <c r="U538">
        <v>47</v>
      </c>
      <c r="V538">
        <v>10</v>
      </c>
      <c r="W538">
        <v>16</v>
      </c>
      <c r="X538" t="s">
        <v>134</v>
      </c>
      <c r="Y538">
        <v>30</v>
      </c>
      <c r="Z538">
        <v>42</v>
      </c>
      <c r="AA538">
        <v>3</v>
      </c>
      <c r="AB538">
        <v>67</v>
      </c>
    </row>
    <row r="539" spans="1:28" x14ac:dyDescent="0.2">
      <c r="A539" s="4">
        <v>38458431</v>
      </c>
      <c r="B539" s="1">
        <v>43652</v>
      </c>
      <c r="C539" s="13">
        <v>0.23051597222222223</v>
      </c>
      <c r="D539" t="s">
        <v>129</v>
      </c>
      <c r="E539" t="s">
        <v>130</v>
      </c>
      <c r="F539">
        <v>3.39</v>
      </c>
      <c r="G539" t="s">
        <v>130</v>
      </c>
      <c r="H539">
        <v>35.854999999999997</v>
      </c>
      <c r="I539">
        <v>-117.682</v>
      </c>
      <c r="J539">
        <v>8.6999999999999993</v>
      </c>
      <c r="K539" t="s">
        <v>131</v>
      </c>
      <c r="L539">
        <v>51</v>
      </c>
      <c r="M539">
        <v>0.14000000000000001</v>
      </c>
      <c r="N539">
        <v>0.17</v>
      </c>
      <c r="O539">
        <v>0.39</v>
      </c>
      <c r="P539">
        <v>0</v>
      </c>
      <c r="Q539">
        <v>325</v>
      </c>
      <c r="R539">
        <v>88</v>
      </c>
      <c r="S539">
        <v>178</v>
      </c>
      <c r="T539">
        <v>19</v>
      </c>
      <c r="U539">
        <v>18</v>
      </c>
      <c r="V539">
        <v>12</v>
      </c>
      <c r="W539">
        <v>7</v>
      </c>
      <c r="X539" t="s">
        <v>131</v>
      </c>
      <c r="Y539">
        <v>97</v>
      </c>
      <c r="Z539">
        <v>37</v>
      </c>
      <c r="AA539">
        <v>19</v>
      </c>
      <c r="AB539">
        <v>117</v>
      </c>
    </row>
    <row r="540" spans="1:28" ht="17" x14ac:dyDescent="0.25">
      <c r="A540" s="3">
        <v>37227204</v>
      </c>
      <c r="B540" s="1">
        <v>43652</v>
      </c>
      <c r="C540" s="13">
        <v>0.23089282407407408</v>
      </c>
      <c r="D540" t="s">
        <v>129</v>
      </c>
      <c r="E540" t="s">
        <v>130</v>
      </c>
      <c r="F540">
        <v>3.27</v>
      </c>
      <c r="G540" t="s">
        <v>130</v>
      </c>
      <c r="H540">
        <v>35.881</v>
      </c>
      <c r="I540">
        <v>-117.693</v>
      </c>
      <c r="J540">
        <v>2.7</v>
      </c>
      <c r="K540" t="s">
        <v>131</v>
      </c>
      <c r="L540">
        <v>41</v>
      </c>
      <c r="M540">
        <v>0.1</v>
      </c>
      <c r="N540">
        <v>0.13</v>
      </c>
      <c r="O540">
        <v>0.2</v>
      </c>
      <c r="P540">
        <v>0</v>
      </c>
      <c r="Q540">
        <v>348</v>
      </c>
      <c r="R540">
        <v>76</v>
      </c>
      <c r="S540">
        <v>-163</v>
      </c>
      <c r="T540">
        <v>48</v>
      </c>
      <c r="U540">
        <v>48</v>
      </c>
      <c r="V540">
        <v>9</v>
      </c>
      <c r="W540">
        <v>0</v>
      </c>
      <c r="X540" t="s">
        <v>134</v>
      </c>
      <c r="Y540">
        <v>26</v>
      </c>
      <c r="Z540">
        <v>56</v>
      </c>
      <c r="AA540">
        <v>0</v>
      </c>
      <c r="AB540">
        <v>0</v>
      </c>
    </row>
    <row r="541" spans="1:28" x14ac:dyDescent="0.2">
      <c r="A541" s="4">
        <v>38458439</v>
      </c>
      <c r="B541" s="1">
        <v>43652</v>
      </c>
      <c r="C541" s="13">
        <v>0.23124930555555556</v>
      </c>
      <c r="D541" t="s">
        <v>129</v>
      </c>
      <c r="E541" t="s">
        <v>130</v>
      </c>
      <c r="F541">
        <v>3.61</v>
      </c>
      <c r="G541" t="s">
        <v>48</v>
      </c>
      <c r="H541">
        <v>35.844000000000001</v>
      </c>
      <c r="I541">
        <v>-117.68</v>
      </c>
      <c r="J541">
        <v>7.7</v>
      </c>
      <c r="K541" t="s">
        <v>131</v>
      </c>
      <c r="L541">
        <v>71</v>
      </c>
      <c r="M541">
        <v>0.18</v>
      </c>
      <c r="N541">
        <v>0.16</v>
      </c>
      <c r="O541">
        <v>0.47</v>
      </c>
      <c r="P541">
        <v>0</v>
      </c>
      <c r="Q541">
        <v>194</v>
      </c>
      <c r="R541">
        <v>49</v>
      </c>
      <c r="S541">
        <v>-74</v>
      </c>
      <c r="T541">
        <v>38</v>
      </c>
      <c r="U541">
        <v>31</v>
      </c>
      <c r="V541">
        <v>17</v>
      </c>
      <c r="W541">
        <v>26</v>
      </c>
      <c r="X541" t="s">
        <v>133</v>
      </c>
      <c r="Y541">
        <v>61</v>
      </c>
      <c r="Z541">
        <v>32</v>
      </c>
      <c r="AA541">
        <v>15</v>
      </c>
      <c r="AB541">
        <v>127</v>
      </c>
    </row>
    <row r="542" spans="1:28" ht="17" x14ac:dyDescent="0.25">
      <c r="A542" s="3">
        <v>38458455</v>
      </c>
      <c r="B542" s="1">
        <v>43652</v>
      </c>
      <c r="C542" s="13">
        <v>0.23269537037037036</v>
      </c>
      <c r="D542" t="s">
        <v>129</v>
      </c>
      <c r="E542" t="s">
        <v>130</v>
      </c>
      <c r="F542">
        <v>2.68</v>
      </c>
      <c r="G542" t="s">
        <v>130</v>
      </c>
      <c r="H542">
        <v>35.911999999999999</v>
      </c>
      <c r="I542">
        <v>-117.721</v>
      </c>
      <c r="J542">
        <v>2.8</v>
      </c>
      <c r="K542" t="s">
        <v>131</v>
      </c>
      <c r="L542">
        <v>36</v>
      </c>
      <c r="M542">
        <v>0.08</v>
      </c>
      <c r="N542">
        <v>0.11</v>
      </c>
      <c r="O542">
        <v>0.18</v>
      </c>
      <c r="P542">
        <v>0</v>
      </c>
      <c r="Q542">
        <v>39</v>
      </c>
      <c r="R542">
        <v>34</v>
      </c>
      <c r="S542">
        <v>-94</v>
      </c>
      <c r="T542">
        <v>48</v>
      </c>
      <c r="U542">
        <v>48</v>
      </c>
      <c r="V542">
        <v>11</v>
      </c>
      <c r="W542">
        <v>29</v>
      </c>
      <c r="X542" t="s">
        <v>134</v>
      </c>
      <c r="Y542">
        <v>31</v>
      </c>
      <c r="Z542">
        <v>51</v>
      </c>
      <c r="AA542">
        <v>3</v>
      </c>
      <c r="AB542">
        <v>64</v>
      </c>
    </row>
    <row r="543" spans="1:28" x14ac:dyDescent="0.2">
      <c r="A543" s="4">
        <v>38458471</v>
      </c>
      <c r="B543" s="1">
        <v>43652</v>
      </c>
      <c r="C543" s="13">
        <v>0.2338726851851852</v>
      </c>
      <c r="D543" t="s">
        <v>129</v>
      </c>
      <c r="E543" t="s">
        <v>130</v>
      </c>
      <c r="F543">
        <v>2.85</v>
      </c>
      <c r="G543" t="s">
        <v>130</v>
      </c>
      <c r="H543">
        <v>35.741</v>
      </c>
      <c r="I543">
        <v>-117.566</v>
      </c>
      <c r="J543">
        <v>6.9</v>
      </c>
      <c r="K543" t="s">
        <v>131</v>
      </c>
      <c r="L543">
        <v>62</v>
      </c>
      <c r="M543">
        <v>0.13</v>
      </c>
      <c r="N543">
        <v>0.14000000000000001</v>
      </c>
      <c r="O543">
        <v>0.39</v>
      </c>
      <c r="P543">
        <v>0</v>
      </c>
      <c r="Q543">
        <v>300</v>
      </c>
      <c r="R543">
        <v>72</v>
      </c>
      <c r="S543">
        <v>179</v>
      </c>
      <c r="T543">
        <v>26</v>
      </c>
      <c r="U543">
        <v>26</v>
      </c>
      <c r="V543">
        <v>17</v>
      </c>
      <c r="W543">
        <v>22</v>
      </c>
      <c r="X543" t="s">
        <v>133</v>
      </c>
      <c r="Y543">
        <v>81</v>
      </c>
      <c r="Z543">
        <v>25</v>
      </c>
      <c r="AA543">
        <v>9</v>
      </c>
      <c r="AB543">
        <v>145</v>
      </c>
    </row>
    <row r="544" spans="1:28" x14ac:dyDescent="0.2">
      <c r="A544" s="4">
        <v>38458479</v>
      </c>
      <c r="B544" s="1">
        <v>43652</v>
      </c>
      <c r="C544" s="13">
        <v>0.23437997685185186</v>
      </c>
      <c r="D544" t="s">
        <v>129</v>
      </c>
      <c r="E544" t="s">
        <v>130</v>
      </c>
      <c r="F544">
        <v>3.32</v>
      </c>
      <c r="G544" t="s">
        <v>130</v>
      </c>
      <c r="H544">
        <v>35.878999999999998</v>
      </c>
      <c r="I544">
        <v>-117.715</v>
      </c>
      <c r="J544">
        <v>4.4000000000000004</v>
      </c>
      <c r="K544" t="s">
        <v>131</v>
      </c>
      <c r="L544">
        <v>83</v>
      </c>
      <c r="M544">
        <v>0.14000000000000001</v>
      </c>
      <c r="N544">
        <v>0.11</v>
      </c>
      <c r="O544">
        <v>0.26</v>
      </c>
      <c r="P544">
        <v>0</v>
      </c>
      <c r="Q544">
        <v>315</v>
      </c>
      <c r="R544">
        <v>81</v>
      </c>
      <c r="S544">
        <v>180</v>
      </c>
      <c r="T544">
        <v>19</v>
      </c>
      <c r="U544">
        <v>30</v>
      </c>
      <c r="V544">
        <v>21</v>
      </c>
      <c r="W544">
        <v>26</v>
      </c>
      <c r="X544" t="s">
        <v>133</v>
      </c>
      <c r="Y544">
        <v>80</v>
      </c>
      <c r="Z544">
        <v>54</v>
      </c>
      <c r="AA544">
        <v>28</v>
      </c>
      <c r="AB544">
        <v>65</v>
      </c>
    </row>
    <row r="545" spans="1:28" x14ac:dyDescent="0.2">
      <c r="A545" s="4">
        <v>38458487</v>
      </c>
      <c r="B545" s="1">
        <v>43652</v>
      </c>
      <c r="C545" s="13">
        <v>0.23558217592592592</v>
      </c>
      <c r="D545" t="s">
        <v>129</v>
      </c>
      <c r="E545" t="s">
        <v>130</v>
      </c>
      <c r="F545">
        <v>3.44</v>
      </c>
      <c r="G545" t="s">
        <v>130</v>
      </c>
      <c r="H545">
        <v>35.798999999999999</v>
      </c>
      <c r="I545">
        <v>-117.627</v>
      </c>
      <c r="J545">
        <v>9.8000000000000007</v>
      </c>
      <c r="K545" t="s">
        <v>131</v>
      </c>
      <c r="L545">
        <v>76</v>
      </c>
      <c r="M545">
        <v>0.13</v>
      </c>
      <c r="N545">
        <v>0.14000000000000001</v>
      </c>
      <c r="O545">
        <v>0.25</v>
      </c>
      <c r="P545">
        <v>0</v>
      </c>
      <c r="Q545">
        <v>324</v>
      </c>
      <c r="R545">
        <v>84</v>
      </c>
      <c r="S545">
        <v>176</v>
      </c>
      <c r="T545">
        <v>13</v>
      </c>
      <c r="U545">
        <v>13</v>
      </c>
      <c r="V545">
        <v>24</v>
      </c>
      <c r="W545">
        <v>4</v>
      </c>
      <c r="X545" t="s">
        <v>131</v>
      </c>
      <c r="Y545">
        <v>100</v>
      </c>
      <c r="Z545">
        <v>36</v>
      </c>
      <c r="AA545">
        <v>29</v>
      </c>
      <c r="AB545">
        <v>134</v>
      </c>
    </row>
    <row r="546" spans="1:28" x14ac:dyDescent="0.2">
      <c r="A546" s="4">
        <v>38458495</v>
      </c>
      <c r="B546" s="1">
        <v>43652</v>
      </c>
      <c r="C546" s="13">
        <v>0.23620960648148148</v>
      </c>
      <c r="D546" t="s">
        <v>129</v>
      </c>
      <c r="E546" t="s">
        <v>130</v>
      </c>
      <c r="F546">
        <v>3.27</v>
      </c>
      <c r="G546" t="s">
        <v>130</v>
      </c>
      <c r="H546">
        <v>35.887999999999998</v>
      </c>
      <c r="I546">
        <v>-117.678</v>
      </c>
      <c r="J546">
        <v>9.3000000000000007</v>
      </c>
      <c r="K546" t="s">
        <v>131</v>
      </c>
      <c r="L546">
        <v>30</v>
      </c>
      <c r="M546">
        <v>0.05</v>
      </c>
      <c r="N546">
        <v>0.12</v>
      </c>
      <c r="O546">
        <v>0.28999999999999998</v>
      </c>
      <c r="P546">
        <v>0</v>
      </c>
      <c r="Q546">
        <v>191</v>
      </c>
      <c r="R546">
        <v>88</v>
      </c>
      <c r="S546">
        <v>160</v>
      </c>
      <c r="T546">
        <v>25</v>
      </c>
      <c r="U546">
        <v>27</v>
      </c>
      <c r="V546">
        <v>11</v>
      </c>
      <c r="W546">
        <v>1</v>
      </c>
      <c r="X546" t="s">
        <v>133</v>
      </c>
      <c r="Y546">
        <v>83</v>
      </c>
      <c r="Z546">
        <v>47</v>
      </c>
      <c r="AA546">
        <v>9</v>
      </c>
      <c r="AB546">
        <v>117</v>
      </c>
    </row>
    <row r="547" spans="1:28" x14ac:dyDescent="0.2">
      <c r="A547" s="4">
        <v>38458503</v>
      </c>
      <c r="B547" s="1">
        <v>43652</v>
      </c>
      <c r="C547" s="13">
        <v>0.23717870370370372</v>
      </c>
      <c r="D547" t="s">
        <v>129</v>
      </c>
      <c r="E547" t="s">
        <v>130</v>
      </c>
      <c r="F547">
        <v>3.56</v>
      </c>
      <c r="G547" t="s">
        <v>48</v>
      </c>
      <c r="H547">
        <v>35.783999999999999</v>
      </c>
      <c r="I547">
        <v>-117.604</v>
      </c>
      <c r="J547">
        <v>3</v>
      </c>
      <c r="K547" t="s">
        <v>131</v>
      </c>
      <c r="L547">
        <v>54</v>
      </c>
      <c r="M547">
        <v>0.12</v>
      </c>
      <c r="N547">
        <v>0.17</v>
      </c>
      <c r="O547">
        <v>0.24</v>
      </c>
      <c r="P547">
        <v>0</v>
      </c>
      <c r="Q547">
        <v>7</v>
      </c>
      <c r="R547">
        <v>39</v>
      </c>
      <c r="S547">
        <v>-167</v>
      </c>
      <c r="T547">
        <v>21</v>
      </c>
      <c r="U547">
        <v>20</v>
      </c>
      <c r="V547">
        <v>21</v>
      </c>
      <c r="W547">
        <v>18</v>
      </c>
      <c r="X547" t="s">
        <v>131</v>
      </c>
      <c r="Y547">
        <v>92</v>
      </c>
      <c r="Z547">
        <v>69</v>
      </c>
      <c r="AA547">
        <v>25</v>
      </c>
      <c r="AB547">
        <v>42</v>
      </c>
    </row>
    <row r="548" spans="1:28" x14ac:dyDescent="0.2">
      <c r="A548" s="4">
        <v>38458511</v>
      </c>
      <c r="B548" s="1">
        <v>43652</v>
      </c>
      <c r="C548" s="13">
        <v>0.23845335648148147</v>
      </c>
      <c r="D548" t="s">
        <v>129</v>
      </c>
      <c r="E548" t="s">
        <v>130</v>
      </c>
      <c r="F548">
        <v>3.34</v>
      </c>
      <c r="G548" t="s">
        <v>130</v>
      </c>
      <c r="H548">
        <v>35.895000000000003</v>
      </c>
      <c r="I548">
        <v>-117.714</v>
      </c>
      <c r="J548">
        <v>3.1</v>
      </c>
      <c r="K548" t="s">
        <v>131</v>
      </c>
      <c r="L548">
        <v>67</v>
      </c>
      <c r="M548">
        <v>0.18</v>
      </c>
      <c r="N548">
        <v>0.16</v>
      </c>
      <c r="O548">
        <v>0.62</v>
      </c>
      <c r="P548">
        <v>0</v>
      </c>
      <c r="Q548">
        <v>170</v>
      </c>
      <c r="R548">
        <v>86</v>
      </c>
      <c r="S548">
        <v>-170</v>
      </c>
      <c r="T548">
        <v>21</v>
      </c>
      <c r="U548">
        <v>22</v>
      </c>
      <c r="V548">
        <v>13</v>
      </c>
      <c r="W548">
        <v>0</v>
      </c>
      <c r="X548" t="s">
        <v>131</v>
      </c>
      <c r="Y548">
        <v>82</v>
      </c>
      <c r="Z548">
        <v>71</v>
      </c>
      <c r="AA548">
        <v>13</v>
      </c>
      <c r="AB548">
        <v>66</v>
      </c>
    </row>
    <row r="549" spans="1:28" x14ac:dyDescent="0.2">
      <c r="A549" s="4">
        <v>38458527</v>
      </c>
      <c r="B549" s="1">
        <v>43652</v>
      </c>
      <c r="C549" s="13">
        <v>0.23899224537037037</v>
      </c>
      <c r="D549" t="s">
        <v>129</v>
      </c>
      <c r="E549" t="s">
        <v>130</v>
      </c>
      <c r="F549">
        <v>3.44</v>
      </c>
      <c r="G549" t="s">
        <v>130</v>
      </c>
      <c r="H549">
        <v>35.923000000000002</v>
      </c>
      <c r="I549">
        <v>-117.711</v>
      </c>
      <c r="J549">
        <v>3.4</v>
      </c>
      <c r="K549" t="s">
        <v>131</v>
      </c>
      <c r="L549">
        <v>56</v>
      </c>
      <c r="M549">
        <v>0.17</v>
      </c>
      <c r="N549">
        <v>0.16</v>
      </c>
      <c r="O549">
        <v>0.5</v>
      </c>
      <c r="P549">
        <v>0</v>
      </c>
      <c r="Q549">
        <v>141</v>
      </c>
      <c r="R549">
        <v>80</v>
      </c>
      <c r="S549">
        <v>162</v>
      </c>
      <c r="T549">
        <v>23</v>
      </c>
      <c r="U549">
        <v>26</v>
      </c>
      <c r="V549">
        <v>18</v>
      </c>
      <c r="W549">
        <v>33</v>
      </c>
      <c r="X549" t="s">
        <v>133</v>
      </c>
      <c r="Y549">
        <v>77</v>
      </c>
      <c r="Z549">
        <v>62</v>
      </c>
      <c r="AA549">
        <v>16</v>
      </c>
      <c r="AB549">
        <v>63</v>
      </c>
    </row>
    <row r="550" spans="1:28" x14ac:dyDescent="0.2">
      <c r="A550" s="4">
        <v>38458535</v>
      </c>
      <c r="B550" s="1">
        <v>43652</v>
      </c>
      <c r="C550" s="13">
        <v>0.23988796296296297</v>
      </c>
      <c r="D550" t="s">
        <v>129</v>
      </c>
      <c r="E550" t="s">
        <v>130</v>
      </c>
      <c r="F550">
        <v>3.08</v>
      </c>
      <c r="G550" t="s">
        <v>130</v>
      </c>
      <c r="H550">
        <v>35.926000000000002</v>
      </c>
      <c r="I550">
        <v>-117.70399999999999</v>
      </c>
      <c r="J550">
        <v>2.8</v>
      </c>
      <c r="K550" t="s">
        <v>131</v>
      </c>
      <c r="L550">
        <v>56</v>
      </c>
      <c r="M550">
        <v>0.12</v>
      </c>
      <c r="N550">
        <v>0.13</v>
      </c>
      <c r="O550">
        <v>0.27</v>
      </c>
      <c r="P550">
        <v>0</v>
      </c>
      <c r="Q550">
        <v>314</v>
      </c>
      <c r="R550">
        <v>75</v>
      </c>
      <c r="S550">
        <v>180</v>
      </c>
      <c r="T550">
        <v>18</v>
      </c>
      <c r="U550">
        <v>18</v>
      </c>
      <c r="V550">
        <v>20</v>
      </c>
      <c r="W550">
        <v>20</v>
      </c>
      <c r="X550" t="s">
        <v>131</v>
      </c>
      <c r="Y550">
        <v>99</v>
      </c>
      <c r="Z550">
        <v>60</v>
      </c>
      <c r="AA550">
        <v>20</v>
      </c>
      <c r="AB550">
        <v>49</v>
      </c>
    </row>
    <row r="551" spans="1:28" x14ac:dyDescent="0.2">
      <c r="A551" s="4">
        <v>38458543</v>
      </c>
      <c r="B551" s="1">
        <v>43652</v>
      </c>
      <c r="C551" s="13">
        <v>0.24035694444444444</v>
      </c>
      <c r="D551" t="s">
        <v>129</v>
      </c>
      <c r="E551" t="s">
        <v>130</v>
      </c>
      <c r="F551">
        <v>3.05</v>
      </c>
      <c r="G551" t="s">
        <v>130</v>
      </c>
      <c r="H551">
        <v>35.709000000000003</v>
      </c>
      <c r="I551">
        <v>-117.553</v>
      </c>
      <c r="J551">
        <v>2.1</v>
      </c>
      <c r="K551" t="s">
        <v>131</v>
      </c>
      <c r="L551">
        <v>48</v>
      </c>
      <c r="M551">
        <v>0.15</v>
      </c>
      <c r="N551">
        <v>0.16</v>
      </c>
      <c r="O551">
        <v>0.32</v>
      </c>
      <c r="P551">
        <v>0</v>
      </c>
      <c r="Q551">
        <v>301</v>
      </c>
      <c r="R551">
        <v>81</v>
      </c>
      <c r="S551">
        <v>164</v>
      </c>
      <c r="T551">
        <v>19</v>
      </c>
      <c r="U551">
        <v>27</v>
      </c>
      <c r="V551">
        <v>12</v>
      </c>
      <c r="W551">
        <v>11</v>
      </c>
      <c r="X551" t="s">
        <v>131</v>
      </c>
      <c r="Y551">
        <v>90</v>
      </c>
      <c r="Z551">
        <v>67</v>
      </c>
      <c r="AA551">
        <v>15</v>
      </c>
      <c r="AB551">
        <v>71</v>
      </c>
    </row>
    <row r="552" spans="1:28" ht="17" x14ac:dyDescent="0.25">
      <c r="A552" s="3">
        <v>38458567</v>
      </c>
      <c r="B552" s="1">
        <v>43652</v>
      </c>
      <c r="C552" s="13">
        <v>0.24432523148148147</v>
      </c>
      <c r="D552" t="s">
        <v>129</v>
      </c>
      <c r="E552" t="s">
        <v>130</v>
      </c>
      <c r="F552">
        <v>3.39</v>
      </c>
      <c r="G552" t="s">
        <v>130</v>
      </c>
      <c r="H552">
        <v>35.914000000000001</v>
      </c>
      <c r="I552">
        <v>-117.71299999999999</v>
      </c>
      <c r="J552">
        <v>3.8</v>
      </c>
      <c r="K552" t="s">
        <v>131</v>
      </c>
      <c r="L552">
        <v>40</v>
      </c>
      <c r="M552">
        <v>0.08</v>
      </c>
      <c r="N552">
        <v>0.12</v>
      </c>
      <c r="O552">
        <v>0.35</v>
      </c>
      <c r="P552">
        <v>0</v>
      </c>
      <c r="Q552">
        <v>51</v>
      </c>
      <c r="R552">
        <v>12</v>
      </c>
      <c r="S552">
        <v>-130</v>
      </c>
      <c r="T552">
        <v>44</v>
      </c>
      <c r="U552">
        <v>32</v>
      </c>
      <c r="V552">
        <v>9</v>
      </c>
      <c r="W552">
        <v>14</v>
      </c>
      <c r="X552" t="s">
        <v>132</v>
      </c>
      <c r="Y552">
        <v>58</v>
      </c>
      <c r="Z552">
        <v>74</v>
      </c>
      <c r="AA552">
        <v>16</v>
      </c>
      <c r="AB552">
        <v>49</v>
      </c>
    </row>
    <row r="553" spans="1:28" x14ac:dyDescent="0.2">
      <c r="A553" s="4">
        <v>38458575</v>
      </c>
      <c r="B553" s="1">
        <v>43652</v>
      </c>
      <c r="C553" s="13">
        <v>0.24450636574074072</v>
      </c>
      <c r="D553" t="s">
        <v>129</v>
      </c>
      <c r="E553" t="s">
        <v>130</v>
      </c>
      <c r="F553">
        <v>3.62</v>
      </c>
      <c r="G553" t="s">
        <v>48</v>
      </c>
      <c r="H553">
        <v>35.606000000000002</v>
      </c>
      <c r="I553">
        <v>-117.40300000000001</v>
      </c>
      <c r="J553">
        <v>5.4</v>
      </c>
      <c r="K553" t="s">
        <v>131</v>
      </c>
      <c r="L553">
        <v>67</v>
      </c>
      <c r="M553">
        <v>0.14000000000000001</v>
      </c>
      <c r="N553">
        <v>0.16</v>
      </c>
      <c r="O553">
        <v>0.36</v>
      </c>
      <c r="P553">
        <v>0</v>
      </c>
      <c r="Q553">
        <v>138</v>
      </c>
      <c r="R553">
        <v>72</v>
      </c>
      <c r="S553">
        <v>142</v>
      </c>
      <c r="T553">
        <v>24</v>
      </c>
      <c r="U553">
        <v>27</v>
      </c>
      <c r="V553">
        <v>65</v>
      </c>
      <c r="W553">
        <v>34</v>
      </c>
      <c r="X553" t="s">
        <v>133</v>
      </c>
      <c r="Y553">
        <v>83</v>
      </c>
      <c r="Z553">
        <v>69</v>
      </c>
      <c r="AA553">
        <v>28</v>
      </c>
      <c r="AB553">
        <v>66</v>
      </c>
    </row>
    <row r="554" spans="1:28" x14ac:dyDescent="0.2">
      <c r="A554" s="4">
        <v>38458655</v>
      </c>
      <c r="B554" s="1">
        <v>43652</v>
      </c>
      <c r="C554" s="13">
        <v>0.2488144675925926</v>
      </c>
      <c r="D554" t="s">
        <v>129</v>
      </c>
      <c r="E554" t="s">
        <v>130</v>
      </c>
      <c r="F554">
        <v>4.1500000000000004</v>
      </c>
      <c r="G554" t="s">
        <v>48</v>
      </c>
      <c r="H554">
        <v>35.932000000000002</v>
      </c>
      <c r="I554">
        <v>-117.69199999999999</v>
      </c>
      <c r="J554">
        <v>1.9</v>
      </c>
      <c r="K554" t="s">
        <v>131</v>
      </c>
      <c r="L554">
        <v>64</v>
      </c>
      <c r="M554">
        <v>0.17</v>
      </c>
      <c r="N554">
        <v>0.15</v>
      </c>
      <c r="O554">
        <v>0.27</v>
      </c>
      <c r="P554">
        <v>0</v>
      </c>
      <c r="Q554">
        <v>198</v>
      </c>
      <c r="R554">
        <v>36</v>
      </c>
      <c r="S554">
        <v>-146</v>
      </c>
      <c r="T554">
        <v>40</v>
      </c>
      <c r="U554">
        <v>30</v>
      </c>
      <c r="V554">
        <v>14</v>
      </c>
      <c r="W554">
        <v>17</v>
      </c>
      <c r="X554" t="s">
        <v>132</v>
      </c>
      <c r="Y554">
        <v>59</v>
      </c>
      <c r="Z554">
        <v>70</v>
      </c>
      <c r="AA554">
        <v>26</v>
      </c>
      <c r="AB554">
        <v>45</v>
      </c>
    </row>
    <row r="555" spans="1:28" ht="17" x14ac:dyDescent="0.25">
      <c r="A555" s="3">
        <v>38458663</v>
      </c>
      <c r="B555" s="1">
        <v>43652</v>
      </c>
      <c r="C555" s="13">
        <v>0.24981701388888888</v>
      </c>
      <c r="D555" t="s">
        <v>129</v>
      </c>
      <c r="E555" t="s">
        <v>130</v>
      </c>
      <c r="F555">
        <v>3.57</v>
      </c>
      <c r="G555" t="s">
        <v>48</v>
      </c>
      <c r="H555">
        <v>35.738</v>
      </c>
      <c r="I555">
        <v>-117.574</v>
      </c>
      <c r="J555">
        <v>3.1</v>
      </c>
      <c r="K555" t="s">
        <v>131</v>
      </c>
      <c r="L555">
        <v>43</v>
      </c>
      <c r="M555">
        <v>0.17</v>
      </c>
      <c r="N555">
        <v>0.21</v>
      </c>
      <c r="O555">
        <v>0.49</v>
      </c>
      <c r="P555">
        <v>0</v>
      </c>
      <c r="Q555">
        <v>298</v>
      </c>
      <c r="R555">
        <v>58</v>
      </c>
      <c r="S555">
        <v>147</v>
      </c>
      <c r="T555">
        <v>33</v>
      </c>
      <c r="U555">
        <v>34</v>
      </c>
      <c r="V555">
        <v>19</v>
      </c>
      <c r="W555">
        <v>46</v>
      </c>
      <c r="X555" t="s">
        <v>133</v>
      </c>
      <c r="Y555">
        <v>62</v>
      </c>
      <c r="Z555">
        <v>64</v>
      </c>
      <c r="AA555">
        <v>7</v>
      </c>
      <c r="AB555">
        <v>82</v>
      </c>
    </row>
    <row r="556" spans="1:28" ht="17" x14ac:dyDescent="0.25">
      <c r="A556" s="3">
        <v>38458671</v>
      </c>
      <c r="B556" s="1">
        <v>43652</v>
      </c>
      <c r="C556" s="13">
        <v>0.25066863425925928</v>
      </c>
      <c r="D556" t="s">
        <v>129</v>
      </c>
      <c r="E556" t="s">
        <v>130</v>
      </c>
      <c r="F556">
        <v>3.5</v>
      </c>
      <c r="G556" t="s">
        <v>130</v>
      </c>
      <c r="H556">
        <v>35.552999999999997</v>
      </c>
      <c r="I556">
        <v>-117.34699999999999</v>
      </c>
      <c r="J556">
        <v>4.3</v>
      </c>
      <c r="K556" t="s">
        <v>131</v>
      </c>
      <c r="L556">
        <v>54</v>
      </c>
      <c r="M556">
        <v>0.17</v>
      </c>
      <c r="N556">
        <v>0.21</v>
      </c>
      <c r="O556">
        <v>0.32</v>
      </c>
      <c r="P556">
        <v>0</v>
      </c>
      <c r="Q556">
        <v>255</v>
      </c>
      <c r="R556">
        <v>63</v>
      </c>
      <c r="S556">
        <v>-114</v>
      </c>
      <c r="T556">
        <v>45</v>
      </c>
      <c r="U556">
        <v>36</v>
      </c>
      <c r="V556">
        <v>30</v>
      </c>
      <c r="W556">
        <v>34</v>
      </c>
      <c r="X556" t="s">
        <v>132</v>
      </c>
      <c r="Y556">
        <v>51</v>
      </c>
      <c r="Z556">
        <v>79</v>
      </c>
      <c r="AA556">
        <v>12</v>
      </c>
      <c r="AB556">
        <v>85</v>
      </c>
    </row>
    <row r="557" spans="1:28" ht="17" x14ac:dyDescent="0.25">
      <c r="A557" s="3">
        <v>38458679</v>
      </c>
      <c r="B557" s="1">
        <v>43652</v>
      </c>
      <c r="C557" s="13">
        <v>0.25129398148148147</v>
      </c>
      <c r="D557" t="s">
        <v>129</v>
      </c>
      <c r="E557" t="s">
        <v>130</v>
      </c>
      <c r="F557">
        <v>4.63</v>
      </c>
      <c r="G557" t="s">
        <v>47</v>
      </c>
      <c r="H557">
        <v>35.911000000000001</v>
      </c>
      <c r="I557">
        <v>-117.739</v>
      </c>
      <c r="J557">
        <v>5</v>
      </c>
      <c r="K557" t="s">
        <v>131</v>
      </c>
      <c r="L557">
        <v>213</v>
      </c>
      <c r="M557">
        <v>0.14000000000000001</v>
      </c>
      <c r="N557">
        <v>0.09</v>
      </c>
      <c r="O557">
        <v>0.4</v>
      </c>
      <c r="P557">
        <v>0</v>
      </c>
      <c r="Q557">
        <v>346</v>
      </c>
      <c r="R557">
        <v>77</v>
      </c>
      <c r="S557">
        <v>-166</v>
      </c>
      <c r="T557">
        <v>17</v>
      </c>
      <c r="U557">
        <v>13</v>
      </c>
      <c r="V557">
        <v>72</v>
      </c>
      <c r="W557">
        <v>21</v>
      </c>
      <c r="X557" t="s">
        <v>131</v>
      </c>
      <c r="Y557">
        <v>99</v>
      </c>
      <c r="Z557">
        <v>64</v>
      </c>
      <c r="AA557">
        <v>80</v>
      </c>
      <c r="AB557">
        <v>66</v>
      </c>
    </row>
    <row r="558" spans="1:28" ht="17" x14ac:dyDescent="0.25">
      <c r="A558" s="3">
        <v>37420885</v>
      </c>
      <c r="B558" s="1">
        <v>43652</v>
      </c>
      <c r="C558" s="13">
        <v>0.25173900462962961</v>
      </c>
      <c r="D558" t="s">
        <v>129</v>
      </c>
      <c r="E558" t="s">
        <v>130</v>
      </c>
      <c r="F558">
        <v>3.2</v>
      </c>
      <c r="G558" t="s">
        <v>130</v>
      </c>
      <c r="H558">
        <v>35.811</v>
      </c>
      <c r="I558">
        <v>-117.637</v>
      </c>
      <c r="J558">
        <v>6.8</v>
      </c>
      <c r="K558" t="s">
        <v>131</v>
      </c>
      <c r="L558">
        <v>27</v>
      </c>
      <c r="M558">
        <v>0.12</v>
      </c>
      <c r="N558">
        <v>0.19</v>
      </c>
      <c r="O558">
        <v>0.37</v>
      </c>
      <c r="P558">
        <v>0</v>
      </c>
      <c r="Q558">
        <v>187</v>
      </c>
      <c r="R558">
        <v>81</v>
      </c>
      <c r="S558">
        <v>-130</v>
      </c>
      <c r="T558">
        <v>54</v>
      </c>
      <c r="U558">
        <v>52</v>
      </c>
      <c r="V558">
        <v>9</v>
      </c>
      <c r="W558">
        <v>33</v>
      </c>
      <c r="X558" t="s">
        <v>134</v>
      </c>
      <c r="Y558">
        <v>27</v>
      </c>
      <c r="Z558">
        <v>27</v>
      </c>
      <c r="AA558">
        <v>1</v>
      </c>
      <c r="AB558">
        <v>74</v>
      </c>
    </row>
    <row r="559" spans="1:28" ht="17" x14ac:dyDescent="0.25">
      <c r="A559" s="3">
        <v>38458687</v>
      </c>
      <c r="B559" s="1">
        <v>43652</v>
      </c>
      <c r="C559" s="13">
        <v>0.25317245370370373</v>
      </c>
      <c r="D559" t="s">
        <v>129</v>
      </c>
      <c r="E559" t="s">
        <v>130</v>
      </c>
      <c r="F559">
        <v>3.46</v>
      </c>
      <c r="G559" t="s">
        <v>48</v>
      </c>
      <c r="H559">
        <v>35.887999999999998</v>
      </c>
      <c r="I559">
        <v>-117.70699999999999</v>
      </c>
      <c r="J559">
        <v>4.8</v>
      </c>
      <c r="K559" t="s">
        <v>131</v>
      </c>
      <c r="L559">
        <v>92</v>
      </c>
      <c r="M559">
        <v>0.14000000000000001</v>
      </c>
      <c r="N559">
        <v>0.11</v>
      </c>
      <c r="O559">
        <v>0.26</v>
      </c>
      <c r="P559">
        <v>0</v>
      </c>
      <c r="Q559">
        <v>327</v>
      </c>
      <c r="R559">
        <v>15</v>
      </c>
      <c r="S559">
        <v>175</v>
      </c>
      <c r="T559">
        <v>38</v>
      </c>
      <c r="U559">
        <v>40</v>
      </c>
      <c r="V559">
        <v>50</v>
      </c>
      <c r="W559">
        <v>33</v>
      </c>
      <c r="X559" t="s">
        <v>132</v>
      </c>
      <c r="Y559">
        <v>54</v>
      </c>
      <c r="Z559">
        <v>81</v>
      </c>
      <c r="AA559">
        <v>22</v>
      </c>
      <c r="AB559">
        <v>55</v>
      </c>
    </row>
    <row r="560" spans="1:28" ht="17" x14ac:dyDescent="0.25">
      <c r="A560" s="3">
        <v>38458711</v>
      </c>
      <c r="B560" s="1">
        <v>43652</v>
      </c>
      <c r="C560" s="13">
        <v>0.25454837962962962</v>
      </c>
      <c r="D560" t="s">
        <v>129</v>
      </c>
      <c r="E560" t="s">
        <v>130</v>
      </c>
      <c r="F560">
        <v>2.73</v>
      </c>
      <c r="G560" t="s">
        <v>130</v>
      </c>
      <c r="H560">
        <v>35.557000000000002</v>
      </c>
      <c r="I560">
        <v>-117.374</v>
      </c>
      <c r="J560">
        <v>5.4</v>
      </c>
      <c r="K560" t="s">
        <v>131</v>
      </c>
      <c r="L560">
        <v>26</v>
      </c>
      <c r="M560">
        <v>0.15</v>
      </c>
      <c r="N560">
        <v>0.31</v>
      </c>
      <c r="O560">
        <v>0.37</v>
      </c>
      <c r="P560">
        <v>0</v>
      </c>
      <c r="Q560">
        <v>309</v>
      </c>
      <c r="R560">
        <v>38</v>
      </c>
      <c r="S560">
        <v>-163</v>
      </c>
      <c r="T560">
        <v>42</v>
      </c>
      <c r="U560">
        <v>38</v>
      </c>
      <c r="V560">
        <v>35</v>
      </c>
      <c r="W560">
        <v>17</v>
      </c>
      <c r="X560" t="s">
        <v>132</v>
      </c>
      <c r="Y560">
        <v>60</v>
      </c>
      <c r="Z560">
        <v>46</v>
      </c>
      <c r="AA560">
        <v>0</v>
      </c>
      <c r="AB560">
        <v>0</v>
      </c>
    </row>
    <row r="561" spans="1:28" ht="17" x14ac:dyDescent="0.25">
      <c r="A561" s="3">
        <v>38458719</v>
      </c>
      <c r="B561" s="1">
        <v>43652</v>
      </c>
      <c r="C561" s="13">
        <v>0.2549615740740741</v>
      </c>
      <c r="D561" t="s">
        <v>129</v>
      </c>
      <c r="E561" t="s">
        <v>130</v>
      </c>
      <c r="F561">
        <v>3.53</v>
      </c>
      <c r="G561" t="s">
        <v>130</v>
      </c>
      <c r="H561">
        <v>35.576999999999998</v>
      </c>
      <c r="I561">
        <v>-117.364</v>
      </c>
      <c r="J561">
        <v>3.8</v>
      </c>
      <c r="K561" t="s">
        <v>131</v>
      </c>
      <c r="L561">
        <v>75</v>
      </c>
      <c r="M561">
        <v>0.16</v>
      </c>
      <c r="N561">
        <v>0.14000000000000001</v>
      </c>
      <c r="O561">
        <v>0.31</v>
      </c>
      <c r="P561">
        <v>0</v>
      </c>
      <c r="Q561">
        <v>185</v>
      </c>
      <c r="R561">
        <v>67</v>
      </c>
      <c r="S561">
        <v>-161</v>
      </c>
      <c r="T561">
        <v>29</v>
      </c>
      <c r="U561">
        <v>29</v>
      </c>
      <c r="V561">
        <v>62</v>
      </c>
      <c r="W561">
        <v>40</v>
      </c>
      <c r="X561" t="s">
        <v>133</v>
      </c>
      <c r="Y561">
        <v>66</v>
      </c>
      <c r="Z561">
        <v>79</v>
      </c>
      <c r="AA561">
        <v>29</v>
      </c>
      <c r="AB561">
        <v>69</v>
      </c>
    </row>
    <row r="562" spans="1:28" ht="17" x14ac:dyDescent="0.25">
      <c r="A562" s="3">
        <v>38458735</v>
      </c>
      <c r="B562" s="1">
        <v>43652</v>
      </c>
      <c r="C562" s="13">
        <v>0.2563435185185185</v>
      </c>
      <c r="D562" t="s">
        <v>129</v>
      </c>
      <c r="E562" t="s">
        <v>130</v>
      </c>
      <c r="F562">
        <v>3.02</v>
      </c>
      <c r="G562" t="s">
        <v>130</v>
      </c>
      <c r="H562">
        <v>35.896999999999998</v>
      </c>
      <c r="I562">
        <v>-117.706</v>
      </c>
      <c r="J562">
        <v>7.4</v>
      </c>
      <c r="K562" t="s">
        <v>131</v>
      </c>
      <c r="L562">
        <v>57</v>
      </c>
      <c r="M562">
        <v>0.13</v>
      </c>
      <c r="N562">
        <v>0.14000000000000001</v>
      </c>
      <c r="O562">
        <v>0.35</v>
      </c>
      <c r="P562">
        <v>0</v>
      </c>
      <c r="Q562">
        <v>142</v>
      </c>
      <c r="R562">
        <v>43</v>
      </c>
      <c r="S562">
        <v>150</v>
      </c>
      <c r="T562">
        <v>29</v>
      </c>
      <c r="U562">
        <v>35</v>
      </c>
      <c r="V562">
        <v>20</v>
      </c>
      <c r="W562">
        <v>28</v>
      </c>
      <c r="X562" t="s">
        <v>133</v>
      </c>
      <c r="Y562">
        <v>73</v>
      </c>
      <c r="Z562">
        <v>55</v>
      </c>
      <c r="AA562">
        <v>8</v>
      </c>
      <c r="AB562">
        <v>121</v>
      </c>
    </row>
    <row r="563" spans="1:28" x14ac:dyDescent="0.2">
      <c r="A563" s="4">
        <v>38458759</v>
      </c>
      <c r="B563" s="1">
        <v>43652</v>
      </c>
      <c r="C563" s="13">
        <v>0.25893518518518516</v>
      </c>
      <c r="D563" t="s">
        <v>129</v>
      </c>
      <c r="E563" t="s">
        <v>130</v>
      </c>
      <c r="F563">
        <v>4.2699999999999996</v>
      </c>
      <c r="G563" t="s">
        <v>48</v>
      </c>
      <c r="H563">
        <v>35.581000000000003</v>
      </c>
      <c r="I563">
        <v>-117.375</v>
      </c>
      <c r="J563">
        <v>5.5</v>
      </c>
      <c r="K563" t="s">
        <v>131</v>
      </c>
      <c r="L563">
        <v>88</v>
      </c>
      <c r="M563">
        <v>0.15</v>
      </c>
      <c r="N563">
        <v>0.15</v>
      </c>
      <c r="O563">
        <v>0.43</v>
      </c>
      <c r="P563">
        <v>0</v>
      </c>
      <c r="Q563">
        <v>128</v>
      </c>
      <c r="R563">
        <v>70</v>
      </c>
      <c r="S563">
        <v>-172</v>
      </c>
      <c r="T563">
        <v>20</v>
      </c>
      <c r="U563">
        <v>18</v>
      </c>
      <c r="V563">
        <v>47</v>
      </c>
      <c r="W563">
        <v>8</v>
      </c>
      <c r="X563" t="s">
        <v>131</v>
      </c>
      <c r="Y563">
        <v>95</v>
      </c>
      <c r="Z563">
        <v>43</v>
      </c>
      <c r="AA563">
        <v>38</v>
      </c>
      <c r="AB563">
        <v>79</v>
      </c>
    </row>
    <row r="564" spans="1:28" ht="17" x14ac:dyDescent="0.25">
      <c r="A564" s="3">
        <v>38458767</v>
      </c>
      <c r="B564" s="1">
        <v>43652</v>
      </c>
      <c r="C564" s="13">
        <v>0.25990370370370369</v>
      </c>
      <c r="D564" t="s">
        <v>129</v>
      </c>
      <c r="E564" t="s">
        <v>130</v>
      </c>
      <c r="F564">
        <v>3.33</v>
      </c>
      <c r="G564" t="s">
        <v>130</v>
      </c>
      <c r="H564">
        <v>35.673000000000002</v>
      </c>
      <c r="I564">
        <v>-117.47</v>
      </c>
      <c r="J564">
        <v>7.2</v>
      </c>
      <c r="K564" t="s">
        <v>131</v>
      </c>
      <c r="L564">
        <v>68</v>
      </c>
      <c r="M564">
        <v>0.16</v>
      </c>
      <c r="N564">
        <v>0.17</v>
      </c>
      <c r="O564">
        <v>0.64</v>
      </c>
      <c r="P564">
        <v>0</v>
      </c>
      <c r="Q564">
        <v>72</v>
      </c>
      <c r="R564">
        <v>38</v>
      </c>
      <c r="S564">
        <v>-3</v>
      </c>
      <c r="T564">
        <v>40</v>
      </c>
      <c r="U564">
        <v>27</v>
      </c>
      <c r="V564">
        <v>37</v>
      </c>
      <c r="W564">
        <v>47</v>
      </c>
      <c r="X564" t="s">
        <v>133</v>
      </c>
      <c r="Y564">
        <v>64</v>
      </c>
      <c r="Z564">
        <v>37</v>
      </c>
      <c r="AA564">
        <v>9</v>
      </c>
      <c r="AB564">
        <v>155</v>
      </c>
    </row>
    <row r="565" spans="1:28" ht="17" x14ac:dyDescent="0.25">
      <c r="A565" s="3">
        <v>38458783</v>
      </c>
      <c r="B565" s="1">
        <v>43652</v>
      </c>
      <c r="C565" s="13">
        <v>0.26112418981481483</v>
      </c>
      <c r="D565" t="s">
        <v>129</v>
      </c>
      <c r="E565" t="s">
        <v>130</v>
      </c>
      <c r="F565">
        <v>3.21</v>
      </c>
      <c r="G565" t="s">
        <v>130</v>
      </c>
      <c r="H565">
        <v>35.854999999999997</v>
      </c>
      <c r="I565">
        <v>-117.681</v>
      </c>
      <c r="J565">
        <v>4.5999999999999996</v>
      </c>
      <c r="K565" t="s">
        <v>131</v>
      </c>
      <c r="L565">
        <v>64</v>
      </c>
      <c r="M565">
        <v>0.16</v>
      </c>
      <c r="N565">
        <v>0.17</v>
      </c>
      <c r="O565">
        <v>0.37</v>
      </c>
      <c r="P565">
        <v>0</v>
      </c>
      <c r="Q565">
        <v>178</v>
      </c>
      <c r="R565">
        <v>81</v>
      </c>
      <c r="S565">
        <v>141</v>
      </c>
      <c r="T565">
        <v>36</v>
      </c>
      <c r="U565">
        <v>36</v>
      </c>
      <c r="V565">
        <v>14</v>
      </c>
      <c r="W565">
        <v>8</v>
      </c>
      <c r="X565" t="s">
        <v>132</v>
      </c>
      <c r="Y565">
        <v>62</v>
      </c>
      <c r="Z565">
        <v>35</v>
      </c>
      <c r="AA565">
        <v>11</v>
      </c>
      <c r="AB565">
        <v>93</v>
      </c>
    </row>
    <row r="566" spans="1:28" ht="17" x14ac:dyDescent="0.25">
      <c r="A566" s="3">
        <v>38458791</v>
      </c>
      <c r="B566" s="1">
        <v>43652</v>
      </c>
      <c r="C566" s="13">
        <v>0.26192222222222222</v>
      </c>
      <c r="D566" t="s">
        <v>129</v>
      </c>
      <c r="E566" t="s">
        <v>130</v>
      </c>
      <c r="F566">
        <v>2.84</v>
      </c>
      <c r="G566" t="s">
        <v>130</v>
      </c>
      <c r="H566">
        <v>35.631</v>
      </c>
      <c r="I566">
        <v>-117.58799999999999</v>
      </c>
      <c r="J566">
        <v>11.4</v>
      </c>
      <c r="K566" t="s">
        <v>131</v>
      </c>
      <c r="L566">
        <v>23</v>
      </c>
      <c r="M566">
        <v>0.14000000000000001</v>
      </c>
      <c r="N566">
        <v>0.28000000000000003</v>
      </c>
      <c r="O566">
        <v>0.76</v>
      </c>
      <c r="P566">
        <v>0</v>
      </c>
      <c r="Q566">
        <v>286</v>
      </c>
      <c r="R566">
        <v>13</v>
      </c>
      <c r="S566">
        <v>-118</v>
      </c>
      <c r="T566">
        <v>40</v>
      </c>
      <c r="U566">
        <v>19</v>
      </c>
      <c r="V566">
        <v>35</v>
      </c>
      <c r="W566">
        <v>34</v>
      </c>
      <c r="X566" t="s">
        <v>133</v>
      </c>
      <c r="Y566">
        <v>67</v>
      </c>
      <c r="Z566">
        <v>45</v>
      </c>
      <c r="AA566">
        <v>18</v>
      </c>
      <c r="AB566">
        <v>152</v>
      </c>
    </row>
    <row r="567" spans="1:28" ht="17" x14ac:dyDescent="0.25">
      <c r="A567" s="3">
        <v>38458799</v>
      </c>
      <c r="B567" s="1">
        <v>43652</v>
      </c>
      <c r="C567" s="13">
        <v>0.26204849537037039</v>
      </c>
      <c r="D567" t="s">
        <v>129</v>
      </c>
      <c r="E567" t="s">
        <v>130</v>
      </c>
      <c r="F567">
        <v>3.45</v>
      </c>
      <c r="G567" t="s">
        <v>48</v>
      </c>
      <c r="H567">
        <v>35.880000000000003</v>
      </c>
      <c r="I567">
        <v>-117.68899999999999</v>
      </c>
      <c r="J567">
        <v>2.8</v>
      </c>
      <c r="K567" t="s">
        <v>131</v>
      </c>
      <c r="L567">
        <v>64</v>
      </c>
      <c r="M567">
        <v>0.19</v>
      </c>
      <c r="N567">
        <v>0.17</v>
      </c>
      <c r="O567">
        <v>0.35</v>
      </c>
      <c r="P567">
        <v>0</v>
      </c>
      <c r="Q567">
        <v>244</v>
      </c>
      <c r="R567">
        <v>38</v>
      </c>
      <c r="S567">
        <v>-30</v>
      </c>
      <c r="T567">
        <v>45</v>
      </c>
      <c r="U567">
        <v>41</v>
      </c>
      <c r="V567">
        <v>49</v>
      </c>
      <c r="W567">
        <v>39</v>
      </c>
      <c r="X567" t="s">
        <v>134</v>
      </c>
      <c r="Y567">
        <v>42</v>
      </c>
      <c r="Z567">
        <v>47</v>
      </c>
      <c r="AA567">
        <v>0</v>
      </c>
      <c r="AB567">
        <v>0</v>
      </c>
    </row>
    <row r="568" spans="1:28" ht="17" x14ac:dyDescent="0.25">
      <c r="A568" s="3">
        <v>38458823</v>
      </c>
      <c r="B568" s="1">
        <v>43652</v>
      </c>
      <c r="C568" s="13">
        <v>0.26260393518518516</v>
      </c>
      <c r="D568" t="s">
        <v>129</v>
      </c>
      <c r="E568" t="s">
        <v>130</v>
      </c>
      <c r="F568">
        <v>2.77</v>
      </c>
      <c r="G568" t="s">
        <v>130</v>
      </c>
      <c r="H568">
        <v>35.835000000000001</v>
      </c>
      <c r="I568">
        <v>-117.667</v>
      </c>
      <c r="J568">
        <v>8.4</v>
      </c>
      <c r="K568" t="s">
        <v>131</v>
      </c>
      <c r="L568">
        <v>18</v>
      </c>
      <c r="M568">
        <v>7.0000000000000007E-2</v>
      </c>
      <c r="N568">
        <v>0.23</v>
      </c>
      <c r="O568">
        <v>0.51</v>
      </c>
      <c r="P568">
        <v>0</v>
      </c>
      <c r="Q568">
        <v>354</v>
      </c>
      <c r="R568">
        <v>48</v>
      </c>
      <c r="S568">
        <v>-170</v>
      </c>
      <c r="T568">
        <v>29</v>
      </c>
      <c r="U568">
        <v>32</v>
      </c>
      <c r="V568">
        <v>35</v>
      </c>
      <c r="W568">
        <v>32</v>
      </c>
      <c r="X568" t="s">
        <v>133</v>
      </c>
      <c r="Y568">
        <v>69</v>
      </c>
      <c r="Z568">
        <v>41</v>
      </c>
      <c r="AA568">
        <v>12</v>
      </c>
      <c r="AB568">
        <v>136</v>
      </c>
    </row>
    <row r="569" spans="1:28" ht="17" x14ac:dyDescent="0.25">
      <c r="A569" s="3">
        <v>38458831</v>
      </c>
      <c r="B569" s="1">
        <v>43652</v>
      </c>
      <c r="C569" s="13">
        <v>0.26368530092592596</v>
      </c>
      <c r="D569" t="s">
        <v>129</v>
      </c>
      <c r="E569" t="s">
        <v>130</v>
      </c>
      <c r="F569">
        <v>3.14</v>
      </c>
      <c r="G569" t="s">
        <v>130</v>
      </c>
      <c r="H569">
        <v>35.884</v>
      </c>
      <c r="I569">
        <v>-117.71899999999999</v>
      </c>
      <c r="J569">
        <v>4.4000000000000004</v>
      </c>
      <c r="K569" t="s">
        <v>131</v>
      </c>
      <c r="L569">
        <v>60</v>
      </c>
      <c r="M569">
        <v>0.16</v>
      </c>
      <c r="N569">
        <v>0.16</v>
      </c>
      <c r="O569">
        <v>0.37</v>
      </c>
      <c r="P569">
        <v>0</v>
      </c>
      <c r="Q569">
        <v>338</v>
      </c>
      <c r="R569">
        <v>41</v>
      </c>
      <c r="S569">
        <v>-163</v>
      </c>
      <c r="T569">
        <v>23</v>
      </c>
      <c r="U569">
        <v>24</v>
      </c>
      <c r="V569">
        <v>28</v>
      </c>
      <c r="W569">
        <v>31</v>
      </c>
      <c r="X569" t="s">
        <v>131</v>
      </c>
      <c r="Y569">
        <v>89</v>
      </c>
      <c r="Z569">
        <v>60</v>
      </c>
      <c r="AA569">
        <v>10</v>
      </c>
      <c r="AB569">
        <v>82</v>
      </c>
    </row>
    <row r="570" spans="1:28" ht="17" x14ac:dyDescent="0.25">
      <c r="A570" s="3">
        <v>38458895</v>
      </c>
      <c r="B570" s="1">
        <v>43652</v>
      </c>
      <c r="C570" s="13">
        <v>0.26827106481481483</v>
      </c>
      <c r="D570" t="s">
        <v>129</v>
      </c>
      <c r="E570" t="s">
        <v>130</v>
      </c>
      <c r="F570">
        <v>3.06</v>
      </c>
      <c r="G570" t="s">
        <v>130</v>
      </c>
      <c r="H570">
        <v>35.709000000000003</v>
      </c>
      <c r="I570">
        <v>-117.51</v>
      </c>
      <c r="J570">
        <v>4.8</v>
      </c>
      <c r="K570" t="s">
        <v>131</v>
      </c>
      <c r="L570">
        <v>53</v>
      </c>
      <c r="M570">
        <v>0.14000000000000001</v>
      </c>
      <c r="N570">
        <v>0.15</v>
      </c>
      <c r="O570">
        <v>0.51</v>
      </c>
      <c r="P570">
        <v>0</v>
      </c>
      <c r="Q570">
        <v>173</v>
      </c>
      <c r="R570">
        <v>36</v>
      </c>
      <c r="S570">
        <v>-25</v>
      </c>
      <c r="T570">
        <v>20</v>
      </c>
      <c r="U570">
        <v>28</v>
      </c>
      <c r="V570">
        <v>31</v>
      </c>
      <c r="W570">
        <v>35</v>
      </c>
      <c r="X570" t="s">
        <v>131</v>
      </c>
      <c r="Y570">
        <v>88</v>
      </c>
      <c r="Z570">
        <v>67</v>
      </c>
      <c r="AA570">
        <v>8</v>
      </c>
      <c r="AB570">
        <v>129</v>
      </c>
    </row>
    <row r="571" spans="1:28" ht="17" x14ac:dyDescent="0.25">
      <c r="A571" s="3">
        <v>38458903</v>
      </c>
      <c r="B571" s="1">
        <v>43652</v>
      </c>
      <c r="C571" s="13">
        <v>0.26867291666666665</v>
      </c>
      <c r="D571" t="s">
        <v>129</v>
      </c>
      <c r="E571" t="s">
        <v>130</v>
      </c>
      <c r="F571">
        <v>3.42</v>
      </c>
      <c r="G571" t="s">
        <v>130</v>
      </c>
      <c r="H571">
        <v>35.874000000000002</v>
      </c>
      <c r="I571">
        <v>-117.703</v>
      </c>
      <c r="J571">
        <v>5.7</v>
      </c>
      <c r="K571" t="s">
        <v>131</v>
      </c>
      <c r="L571">
        <v>75</v>
      </c>
      <c r="M571">
        <v>0.14000000000000001</v>
      </c>
      <c r="N571">
        <v>0.11</v>
      </c>
      <c r="O571">
        <v>0.39</v>
      </c>
      <c r="P571">
        <v>0</v>
      </c>
      <c r="Q571">
        <v>336</v>
      </c>
      <c r="R571">
        <v>44</v>
      </c>
      <c r="S571">
        <v>167</v>
      </c>
      <c r="T571">
        <v>19</v>
      </c>
      <c r="U571">
        <v>19</v>
      </c>
      <c r="V571">
        <v>41</v>
      </c>
      <c r="W571">
        <v>34</v>
      </c>
      <c r="X571" t="s">
        <v>131</v>
      </c>
      <c r="Y571">
        <v>97</v>
      </c>
      <c r="Z571">
        <v>64</v>
      </c>
      <c r="AA571">
        <v>21</v>
      </c>
      <c r="AB571">
        <v>80</v>
      </c>
    </row>
    <row r="572" spans="1:28" ht="17" x14ac:dyDescent="0.25">
      <c r="A572" s="3">
        <v>38458943</v>
      </c>
      <c r="B572" s="1">
        <v>43652</v>
      </c>
      <c r="C572" s="13">
        <v>0.2713642361111111</v>
      </c>
      <c r="D572" t="s">
        <v>129</v>
      </c>
      <c r="E572" t="s">
        <v>130</v>
      </c>
      <c r="F572">
        <v>3.31</v>
      </c>
      <c r="G572" t="s">
        <v>130</v>
      </c>
      <c r="H572">
        <v>35.869999999999997</v>
      </c>
      <c r="I572">
        <v>-117.667</v>
      </c>
      <c r="J572">
        <v>6.9</v>
      </c>
      <c r="K572" t="s">
        <v>131</v>
      </c>
      <c r="L572">
        <v>48</v>
      </c>
      <c r="M572">
        <v>0.1</v>
      </c>
      <c r="N572">
        <v>0.13</v>
      </c>
      <c r="O572">
        <v>0.25</v>
      </c>
      <c r="P572">
        <v>0</v>
      </c>
      <c r="Q572">
        <v>21</v>
      </c>
      <c r="R572">
        <v>69</v>
      </c>
      <c r="S572">
        <v>126</v>
      </c>
      <c r="T572">
        <v>25</v>
      </c>
      <c r="U572">
        <v>23</v>
      </c>
      <c r="V572">
        <v>47</v>
      </c>
      <c r="W572">
        <v>21</v>
      </c>
      <c r="X572" t="s">
        <v>131</v>
      </c>
      <c r="Y572">
        <v>82</v>
      </c>
      <c r="Z572">
        <v>51</v>
      </c>
      <c r="AA572">
        <v>16</v>
      </c>
      <c r="AB572">
        <v>93</v>
      </c>
    </row>
    <row r="573" spans="1:28" ht="17" x14ac:dyDescent="0.25">
      <c r="A573" s="3">
        <v>38458951</v>
      </c>
      <c r="B573" s="1">
        <v>43652</v>
      </c>
      <c r="C573" s="13">
        <v>0.27153622685185186</v>
      </c>
      <c r="D573" t="s">
        <v>129</v>
      </c>
      <c r="E573" t="s">
        <v>130</v>
      </c>
      <c r="F573">
        <v>3.72</v>
      </c>
      <c r="G573" t="s">
        <v>48</v>
      </c>
      <c r="H573">
        <v>35.878999999999998</v>
      </c>
      <c r="I573">
        <v>-117.687</v>
      </c>
      <c r="J573">
        <v>4.3</v>
      </c>
      <c r="K573" t="s">
        <v>131</v>
      </c>
      <c r="L573">
        <v>74</v>
      </c>
      <c r="M573">
        <v>0.17</v>
      </c>
      <c r="N573">
        <v>0.13</v>
      </c>
      <c r="O573">
        <v>0.32</v>
      </c>
      <c r="P573">
        <v>0</v>
      </c>
      <c r="Q573">
        <v>205</v>
      </c>
      <c r="R573">
        <v>14</v>
      </c>
      <c r="S573">
        <v>-130</v>
      </c>
      <c r="T573">
        <v>28</v>
      </c>
      <c r="U573">
        <v>44</v>
      </c>
      <c r="V573">
        <v>70</v>
      </c>
      <c r="W573">
        <v>37</v>
      </c>
      <c r="X573" t="s">
        <v>132</v>
      </c>
      <c r="Y573">
        <v>59</v>
      </c>
      <c r="Z573">
        <v>83</v>
      </c>
      <c r="AA573">
        <v>23</v>
      </c>
      <c r="AB573">
        <v>64</v>
      </c>
    </row>
    <row r="574" spans="1:28" ht="17" x14ac:dyDescent="0.25">
      <c r="A574" s="3">
        <v>38458967</v>
      </c>
      <c r="B574" s="1">
        <v>43652</v>
      </c>
      <c r="C574" s="13">
        <v>0.27216805555555557</v>
      </c>
      <c r="D574" t="s">
        <v>129</v>
      </c>
      <c r="E574" t="s">
        <v>130</v>
      </c>
      <c r="F574">
        <v>3.55</v>
      </c>
      <c r="G574" t="s">
        <v>130</v>
      </c>
      <c r="H574">
        <v>35.889000000000003</v>
      </c>
      <c r="I574">
        <v>-117.723</v>
      </c>
      <c r="J574">
        <v>4.7</v>
      </c>
      <c r="K574" t="s">
        <v>131</v>
      </c>
      <c r="L574">
        <v>63</v>
      </c>
      <c r="M574">
        <v>0.16</v>
      </c>
      <c r="N574">
        <v>0.14000000000000001</v>
      </c>
      <c r="O574">
        <v>0.33</v>
      </c>
      <c r="P574">
        <v>0</v>
      </c>
      <c r="Q574">
        <v>264</v>
      </c>
      <c r="R574">
        <v>88</v>
      </c>
      <c r="S574">
        <v>130</v>
      </c>
      <c r="T574">
        <v>38</v>
      </c>
      <c r="U574">
        <v>40</v>
      </c>
      <c r="V574">
        <v>28</v>
      </c>
      <c r="W574">
        <v>43</v>
      </c>
      <c r="X574" t="s">
        <v>132</v>
      </c>
      <c r="Y574">
        <v>59</v>
      </c>
      <c r="Z574">
        <v>68</v>
      </c>
      <c r="AA574">
        <v>5</v>
      </c>
      <c r="AB574">
        <v>76</v>
      </c>
    </row>
    <row r="575" spans="1:28" x14ac:dyDescent="0.2">
      <c r="A575" s="4">
        <v>38458999</v>
      </c>
      <c r="B575" s="1">
        <v>43652</v>
      </c>
      <c r="C575" s="13">
        <v>0.27415983796296295</v>
      </c>
      <c r="D575" t="s">
        <v>129</v>
      </c>
      <c r="E575" t="s">
        <v>130</v>
      </c>
      <c r="F575">
        <v>4.05</v>
      </c>
      <c r="G575" t="s">
        <v>48</v>
      </c>
      <c r="H575">
        <v>35.893000000000001</v>
      </c>
      <c r="I575">
        <v>-117.72499999999999</v>
      </c>
      <c r="J575">
        <v>8.1999999999999993</v>
      </c>
      <c r="K575" t="s">
        <v>131</v>
      </c>
      <c r="L575">
        <v>102</v>
      </c>
      <c r="M575">
        <v>0.14000000000000001</v>
      </c>
      <c r="N575">
        <v>0.1</v>
      </c>
      <c r="O575">
        <v>0.28000000000000003</v>
      </c>
      <c r="P575">
        <v>0</v>
      </c>
      <c r="Q575">
        <v>335</v>
      </c>
      <c r="R575">
        <v>84</v>
      </c>
      <c r="S575">
        <v>-167</v>
      </c>
      <c r="T575">
        <v>12</v>
      </c>
      <c r="U575">
        <v>11</v>
      </c>
      <c r="V575">
        <v>46</v>
      </c>
      <c r="W575">
        <v>11</v>
      </c>
      <c r="X575" t="s">
        <v>131</v>
      </c>
      <c r="Y575">
        <v>100</v>
      </c>
      <c r="Z575">
        <v>36</v>
      </c>
      <c r="AA575">
        <v>38</v>
      </c>
      <c r="AB575">
        <v>126</v>
      </c>
    </row>
    <row r="576" spans="1:28" ht="17" x14ac:dyDescent="0.25">
      <c r="A576" s="3">
        <v>38459031</v>
      </c>
      <c r="B576" s="1">
        <v>43652</v>
      </c>
      <c r="C576" s="13">
        <v>0.27719953703703704</v>
      </c>
      <c r="D576" t="s">
        <v>129</v>
      </c>
      <c r="E576" t="s">
        <v>130</v>
      </c>
      <c r="F576">
        <v>2.98</v>
      </c>
      <c r="G576" t="s">
        <v>130</v>
      </c>
      <c r="H576">
        <v>35.731000000000002</v>
      </c>
      <c r="I576">
        <v>-117.541</v>
      </c>
      <c r="J576">
        <v>4</v>
      </c>
      <c r="K576" t="s">
        <v>131</v>
      </c>
      <c r="L576">
        <v>80</v>
      </c>
      <c r="M576">
        <v>0.16</v>
      </c>
      <c r="N576">
        <v>0.12</v>
      </c>
      <c r="O576">
        <v>0.51</v>
      </c>
      <c r="P576">
        <v>0</v>
      </c>
      <c r="Q576">
        <v>89</v>
      </c>
      <c r="R576">
        <v>1</v>
      </c>
      <c r="S576">
        <v>10</v>
      </c>
      <c r="T576">
        <v>21</v>
      </c>
      <c r="U576">
        <v>21</v>
      </c>
      <c r="V576">
        <v>53</v>
      </c>
      <c r="W576">
        <v>35</v>
      </c>
      <c r="X576" t="s">
        <v>131</v>
      </c>
      <c r="Y576">
        <v>94</v>
      </c>
      <c r="Z576">
        <v>77</v>
      </c>
      <c r="AA576">
        <v>22</v>
      </c>
      <c r="AB576">
        <v>62</v>
      </c>
    </row>
    <row r="577" spans="1:28" ht="17" x14ac:dyDescent="0.25">
      <c r="A577" s="3">
        <v>38459039</v>
      </c>
      <c r="B577" s="1">
        <v>43652</v>
      </c>
      <c r="C577" s="13">
        <v>0.27780092592592592</v>
      </c>
      <c r="D577" t="s">
        <v>129</v>
      </c>
      <c r="E577" t="s">
        <v>130</v>
      </c>
      <c r="F577">
        <v>3.03</v>
      </c>
      <c r="G577" t="s">
        <v>130</v>
      </c>
      <c r="H577">
        <v>35.896000000000001</v>
      </c>
      <c r="I577">
        <v>-117.72799999999999</v>
      </c>
      <c r="J577">
        <v>4.5</v>
      </c>
      <c r="K577" t="s">
        <v>131</v>
      </c>
      <c r="L577">
        <v>45</v>
      </c>
      <c r="M577">
        <v>0.12</v>
      </c>
      <c r="N577">
        <v>0.13</v>
      </c>
      <c r="O577">
        <v>0.34</v>
      </c>
      <c r="P577">
        <v>0</v>
      </c>
      <c r="Q577">
        <v>326</v>
      </c>
      <c r="R577">
        <v>46</v>
      </c>
      <c r="S577">
        <v>-160</v>
      </c>
      <c r="T577">
        <v>21</v>
      </c>
      <c r="U577">
        <v>22</v>
      </c>
      <c r="V577">
        <v>32</v>
      </c>
      <c r="W577">
        <v>27</v>
      </c>
      <c r="X577" t="s">
        <v>131</v>
      </c>
      <c r="Y577">
        <v>85</v>
      </c>
      <c r="Z577">
        <v>61</v>
      </c>
      <c r="AA577">
        <v>9</v>
      </c>
      <c r="AB577">
        <v>77</v>
      </c>
    </row>
    <row r="578" spans="1:28" ht="17" x14ac:dyDescent="0.25">
      <c r="A578" s="3">
        <v>38459047</v>
      </c>
      <c r="B578" s="1">
        <v>43652</v>
      </c>
      <c r="C578" s="13">
        <v>0.27864652777777776</v>
      </c>
      <c r="D578" t="s">
        <v>129</v>
      </c>
      <c r="E578" t="s">
        <v>130</v>
      </c>
      <c r="F578">
        <v>3.9</v>
      </c>
      <c r="G578" t="s">
        <v>48</v>
      </c>
      <c r="H578">
        <v>35.804000000000002</v>
      </c>
      <c r="I578">
        <v>-117.63800000000001</v>
      </c>
      <c r="J578">
        <v>7.5</v>
      </c>
      <c r="K578" t="s">
        <v>131</v>
      </c>
      <c r="L578">
        <v>114</v>
      </c>
      <c r="M578">
        <v>0.16</v>
      </c>
      <c r="N578">
        <v>0.11</v>
      </c>
      <c r="O578">
        <v>0.3</v>
      </c>
      <c r="P578">
        <v>0</v>
      </c>
      <c r="Q578">
        <v>135</v>
      </c>
      <c r="R578">
        <v>23</v>
      </c>
      <c r="S578">
        <v>-83</v>
      </c>
      <c r="T578">
        <v>22</v>
      </c>
      <c r="U578">
        <v>15</v>
      </c>
      <c r="V578">
        <v>135</v>
      </c>
      <c r="W578">
        <v>31</v>
      </c>
      <c r="X578" t="s">
        <v>131</v>
      </c>
      <c r="Y578">
        <v>90</v>
      </c>
      <c r="Z578">
        <v>61</v>
      </c>
      <c r="AA578">
        <v>56</v>
      </c>
      <c r="AB578">
        <v>91</v>
      </c>
    </row>
    <row r="579" spans="1:28" ht="17" x14ac:dyDescent="0.25">
      <c r="A579" s="3">
        <v>38459135</v>
      </c>
      <c r="B579" s="1">
        <v>43652</v>
      </c>
      <c r="C579" s="13">
        <v>0.28276435185185184</v>
      </c>
      <c r="D579" t="s">
        <v>129</v>
      </c>
      <c r="E579" t="s">
        <v>130</v>
      </c>
      <c r="F579">
        <v>3.57</v>
      </c>
      <c r="G579" t="s">
        <v>48</v>
      </c>
      <c r="H579">
        <v>35.866</v>
      </c>
      <c r="I579">
        <v>-117.64700000000001</v>
      </c>
      <c r="J579">
        <v>6.8</v>
      </c>
      <c r="K579" t="s">
        <v>131</v>
      </c>
      <c r="L579">
        <v>26</v>
      </c>
      <c r="M579">
        <v>0.23</v>
      </c>
      <c r="N579">
        <v>0.36</v>
      </c>
      <c r="O579">
        <v>0.82</v>
      </c>
      <c r="P579">
        <v>0</v>
      </c>
      <c r="Q579">
        <v>211</v>
      </c>
      <c r="R579">
        <v>85</v>
      </c>
      <c r="S579">
        <v>-65</v>
      </c>
      <c r="T579">
        <v>16</v>
      </c>
      <c r="U579">
        <v>33</v>
      </c>
      <c r="V579">
        <v>28</v>
      </c>
      <c r="W579">
        <v>23</v>
      </c>
      <c r="X579" t="s">
        <v>131</v>
      </c>
      <c r="Y579">
        <v>82</v>
      </c>
      <c r="Z579">
        <v>82</v>
      </c>
      <c r="AA579">
        <v>31</v>
      </c>
      <c r="AB579">
        <v>39</v>
      </c>
    </row>
    <row r="580" spans="1:28" ht="17" x14ac:dyDescent="0.25">
      <c r="A580" s="3">
        <v>38459167</v>
      </c>
      <c r="B580" s="1">
        <v>43652</v>
      </c>
      <c r="C580" s="13">
        <v>0.28436238425925925</v>
      </c>
      <c r="D580" t="s">
        <v>129</v>
      </c>
      <c r="E580" t="s">
        <v>130</v>
      </c>
      <c r="F580">
        <v>3.32</v>
      </c>
      <c r="G580" t="s">
        <v>130</v>
      </c>
      <c r="H580">
        <v>35.926000000000002</v>
      </c>
      <c r="I580">
        <v>-117.69499999999999</v>
      </c>
      <c r="J580">
        <v>3.5</v>
      </c>
      <c r="K580" t="s">
        <v>131</v>
      </c>
      <c r="L580">
        <v>62</v>
      </c>
      <c r="M580">
        <v>0.15</v>
      </c>
      <c r="N580">
        <v>0.14000000000000001</v>
      </c>
      <c r="O580">
        <v>0.44</v>
      </c>
      <c r="P580">
        <v>0</v>
      </c>
      <c r="Q580">
        <v>137</v>
      </c>
      <c r="R580">
        <v>7</v>
      </c>
      <c r="S580">
        <v>66</v>
      </c>
      <c r="T580">
        <v>49</v>
      </c>
      <c r="U580">
        <v>37</v>
      </c>
      <c r="V580">
        <v>70</v>
      </c>
      <c r="W580">
        <v>37</v>
      </c>
      <c r="X580" t="s">
        <v>132</v>
      </c>
      <c r="Y580">
        <v>57</v>
      </c>
      <c r="Z580">
        <v>78</v>
      </c>
      <c r="AA580">
        <v>33</v>
      </c>
      <c r="AB580">
        <v>46</v>
      </c>
    </row>
    <row r="581" spans="1:28" ht="17" x14ac:dyDescent="0.25">
      <c r="A581" s="3">
        <v>38459207</v>
      </c>
      <c r="B581" s="1">
        <v>43652</v>
      </c>
      <c r="C581" s="13">
        <v>0.2864116898148148</v>
      </c>
      <c r="D581" t="s">
        <v>129</v>
      </c>
      <c r="E581" t="s">
        <v>130</v>
      </c>
      <c r="F581">
        <v>3.77</v>
      </c>
      <c r="G581" t="s">
        <v>48</v>
      </c>
      <c r="H581">
        <v>35.56</v>
      </c>
      <c r="I581">
        <v>-117.398</v>
      </c>
      <c r="J581">
        <v>3.8</v>
      </c>
      <c r="K581" t="s">
        <v>131</v>
      </c>
      <c r="L581">
        <v>93</v>
      </c>
      <c r="M581">
        <v>0.15</v>
      </c>
      <c r="N581">
        <v>0.13</v>
      </c>
      <c r="O581">
        <v>0.28999999999999998</v>
      </c>
      <c r="P581">
        <v>0</v>
      </c>
      <c r="Q581">
        <v>6</v>
      </c>
      <c r="R581">
        <v>12</v>
      </c>
      <c r="S581">
        <v>33</v>
      </c>
      <c r="T581">
        <v>29</v>
      </c>
      <c r="U581">
        <v>18</v>
      </c>
      <c r="V581">
        <v>51</v>
      </c>
      <c r="W581">
        <v>38</v>
      </c>
      <c r="X581" t="s">
        <v>131</v>
      </c>
      <c r="Y581">
        <v>87</v>
      </c>
      <c r="Z581">
        <v>72</v>
      </c>
      <c r="AA581">
        <v>28</v>
      </c>
      <c r="AB581">
        <v>61</v>
      </c>
    </row>
    <row r="582" spans="1:28" ht="17" x14ac:dyDescent="0.25">
      <c r="A582" s="3">
        <v>38459215</v>
      </c>
      <c r="B582" s="1">
        <v>43652</v>
      </c>
      <c r="C582" s="13">
        <v>0.28692002314814813</v>
      </c>
      <c r="D582" t="s">
        <v>129</v>
      </c>
      <c r="E582" t="s">
        <v>130</v>
      </c>
      <c r="F582">
        <v>3.4</v>
      </c>
      <c r="G582" t="s">
        <v>48</v>
      </c>
      <c r="H582">
        <v>35.671999999999997</v>
      </c>
      <c r="I582">
        <v>-117.495</v>
      </c>
      <c r="J582">
        <v>1.8</v>
      </c>
      <c r="K582" t="s">
        <v>131</v>
      </c>
      <c r="L582">
        <v>43</v>
      </c>
      <c r="M582">
        <v>0.15</v>
      </c>
      <c r="N582">
        <v>0.18</v>
      </c>
      <c r="O582">
        <v>0.4</v>
      </c>
      <c r="P582">
        <v>0</v>
      </c>
      <c r="Q582">
        <v>196</v>
      </c>
      <c r="R582">
        <v>23</v>
      </c>
      <c r="S582">
        <v>-115</v>
      </c>
      <c r="T582">
        <v>42</v>
      </c>
      <c r="U582">
        <v>41</v>
      </c>
      <c r="V582">
        <v>22</v>
      </c>
      <c r="W582">
        <v>23</v>
      </c>
      <c r="X582" t="s">
        <v>134</v>
      </c>
      <c r="Y582">
        <v>46</v>
      </c>
      <c r="Z582">
        <v>70</v>
      </c>
      <c r="AA582">
        <v>5</v>
      </c>
      <c r="AB582">
        <v>37</v>
      </c>
    </row>
    <row r="583" spans="1:28" ht="17" x14ac:dyDescent="0.25">
      <c r="A583" s="3">
        <v>38459239</v>
      </c>
      <c r="B583" s="1">
        <v>43652</v>
      </c>
      <c r="C583" s="13">
        <v>0.2891340277777778</v>
      </c>
      <c r="D583" t="s">
        <v>129</v>
      </c>
      <c r="E583" t="s">
        <v>130</v>
      </c>
      <c r="F583">
        <v>3.25</v>
      </c>
      <c r="G583" t="s">
        <v>130</v>
      </c>
      <c r="H583">
        <v>35.686999999999998</v>
      </c>
      <c r="I583">
        <v>-117.48099999999999</v>
      </c>
      <c r="J583">
        <v>8.3000000000000007</v>
      </c>
      <c r="K583" t="s">
        <v>131</v>
      </c>
      <c r="L583">
        <v>68</v>
      </c>
      <c r="M583">
        <v>0.14000000000000001</v>
      </c>
      <c r="N583">
        <v>0.14000000000000001</v>
      </c>
      <c r="O583">
        <v>0.47</v>
      </c>
      <c r="P583">
        <v>0</v>
      </c>
      <c r="Q583">
        <v>176</v>
      </c>
      <c r="R583">
        <v>39</v>
      </c>
      <c r="S583">
        <v>147</v>
      </c>
      <c r="T583">
        <v>17</v>
      </c>
      <c r="U583">
        <v>18</v>
      </c>
      <c r="V583">
        <v>105</v>
      </c>
      <c r="W583">
        <v>39</v>
      </c>
      <c r="X583" t="s">
        <v>131</v>
      </c>
      <c r="Y583">
        <v>95</v>
      </c>
      <c r="Z583">
        <v>58</v>
      </c>
      <c r="AA583">
        <v>55</v>
      </c>
      <c r="AB583">
        <v>125</v>
      </c>
    </row>
    <row r="584" spans="1:28" ht="17" x14ac:dyDescent="0.25">
      <c r="A584" s="3">
        <v>38459247</v>
      </c>
      <c r="B584" s="1">
        <v>43652</v>
      </c>
      <c r="C584" s="13">
        <v>0.29013344907407407</v>
      </c>
      <c r="D584" t="s">
        <v>129</v>
      </c>
      <c r="E584" t="s">
        <v>130</v>
      </c>
      <c r="F584">
        <v>3.24</v>
      </c>
      <c r="G584" t="s">
        <v>130</v>
      </c>
      <c r="H584">
        <v>35.863</v>
      </c>
      <c r="I584">
        <v>-117.711</v>
      </c>
      <c r="J584">
        <v>8.9</v>
      </c>
      <c r="K584" t="s">
        <v>131</v>
      </c>
      <c r="L584">
        <v>65</v>
      </c>
      <c r="M584">
        <v>0.11</v>
      </c>
      <c r="N584">
        <v>0.11</v>
      </c>
      <c r="O584">
        <v>0.28999999999999998</v>
      </c>
      <c r="P584">
        <v>0</v>
      </c>
      <c r="Q584">
        <v>154</v>
      </c>
      <c r="R584">
        <v>44</v>
      </c>
      <c r="S584">
        <v>-168</v>
      </c>
      <c r="T584">
        <v>39</v>
      </c>
      <c r="U584">
        <v>31</v>
      </c>
      <c r="V584">
        <v>32</v>
      </c>
      <c r="W584">
        <v>31</v>
      </c>
      <c r="X584" t="s">
        <v>133</v>
      </c>
      <c r="Y584">
        <v>67</v>
      </c>
      <c r="Z584">
        <v>57</v>
      </c>
      <c r="AA584">
        <v>14</v>
      </c>
      <c r="AB584">
        <v>122</v>
      </c>
    </row>
    <row r="585" spans="1:28" ht="17" x14ac:dyDescent="0.25">
      <c r="A585" s="3">
        <v>38459279</v>
      </c>
      <c r="B585" s="1">
        <v>43652</v>
      </c>
      <c r="C585" s="13">
        <v>0.29166006944444445</v>
      </c>
      <c r="D585" t="s">
        <v>129</v>
      </c>
      <c r="E585" t="s">
        <v>130</v>
      </c>
      <c r="F585">
        <v>3.46</v>
      </c>
      <c r="G585" t="s">
        <v>48</v>
      </c>
      <c r="H585">
        <v>35.676000000000002</v>
      </c>
      <c r="I585">
        <v>-117.54900000000001</v>
      </c>
      <c r="J585">
        <v>1.6</v>
      </c>
      <c r="K585" t="s">
        <v>131</v>
      </c>
      <c r="L585">
        <v>71</v>
      </c>
      <c r="M585">
        <v>0.17</v>
      </c>
      <c r="N585">
        <v>0.14000000000000001</v>
      </c>
      <c r="O585">
        <v>0.28000000000000003</v>
      </c>
      <c r="P585">
        <v>0</v>
      </c>
      <c r="Q585">
        <v>345</v>
      </c>
      <c r="R585">
        <v>70</v>
      </c>
      <c r="S585">
        <v>-166</v>
      </c>
      <c r="T585">
        <v>23</v>
      </c>
      <c r="U585">
        <v>20</v>
      </c>
      <c r="V585">
        <v>82</v>
      </c>
      <c r="W585">
        <v>34</v>
      </c>
      <c r="X585" t="s">
        <v>131</v>
      </c>
      <c r="Y585">
        <v>90</v>
      </c>
      <c r="Z585">
        <v>81</v>
      </c>
      <c r="AA585">
        <v>49</v>
      </c>
      <c r="AB585">
        <v>61</v>
      </c>
    </row>
    <row r="586" spans="1:28" ht="17" x14ac:dyDescent="0.25">
      <c r="A586" s="3">
        <v>38459295</v>
      </c>
      <c r="B586" s="1">
        <v>43652</v>
      </c>
      <c r="C586" s="13">
        <v>0.29236087962962964</v>
      </c>
      <c r="D586" t="s">
        <v>129</v>
      </c>
      <c r="E586" t="s">
        <v>130</v>
      </c>
      <c r="F586">
        <v>2.96</v>
      </c>
      <c r="G586" t="s">
        <v>130</v>
      </c>
      <c r="H586">
        <v>35.887999999999998</v>
      </c>
      <c r="I586">
        <v>-117.708</v>
      </c>
      <c r="J586">
        <v>7.5</v>
      </c>
      <c r="K586" t="s">
        <v>131</v>
      </c>
      <c r="L586">
        <v>59</v>
      </c>
      <c r="M586">
        <v>0.11</v>
      </c>
      <c r="N586">
        <v>0.12</v>
      </c>
      <c r="O586">
        <v>0.39</v>
      </c>
      <c r="P586">
        <v>0</v>
      </c>
      <c r="Q586">
        <v>338</v>
      </c>
      <c r="R586">
        <v>87</v>
      </c>
      <c r="S586">
        <v>-167</v>
      </c>
      <c r="T586">
        <v>35</v>
      </c>
      <c r="U586">
        <v>39</v>
      </c>
      <c r="V586">
        <v>18</v>
      </c>
      <c r="W586">
        <v>28</v>
      </c>
      <c r="X586" t="s">
        <v>132</v>
      </c>
      <c r="Y586">
        <v>52</v>
      </c>
      <c r="Z586">
        <v>53</v>
      </c>
      <c r="AA586">
        <v>2</v>
      </c>
      <c r="AB586">
        <v>110</v>
      </c>
    </row>
    <row r="587" spans="1:28" ht="17" x14ac:dyDescent="0.25">
      <c r="A587" s="3">
        <v>38459311</v>
      </c>
      <c r="B587" s="1">
        <v>43652</v>
      </c>
      <c r="C587" s="13">
        <v>0.2939201388888889</v>
      </c>
      <c r="D587" t="s">
        <v>129</v>
      </c>
      <c r="E587" t="s">
        <v>130</v>
      </c>
      <c r="F587">
        <v>3.46</v>
      </c>
      <c r="G587" t="s">
        <v>48</v>
      </c>
      <c r="H587">
        <v>35.656999999999996</v>
      </c>
      <c r="I587">
        <v>-117.535</v>
      </c>
      <c r="J587">
        <v>9.1999999999999993</v>
      </c>
      <c r="K587" t="s">
        <v>131</v>
      </c>
      <c r="L587">
        <v>105</v>
      </c>
      <c r="M587">
        <v>0.13</v>
      </c>
      <c r="N587">
        <v>0.1</v>
      </c>
      <c r="O587">
        <v>0.31</v>
      </c>
      <c r="P587">
        <v>0</v>
      </c>
      <c r="Q587">
        <v>331</v>
      </c>
      <c r="R587">
        <v>83</v>
      </c>
      <c r="S587">
        <v>-155</v>
      </c>
      <c r="T587">
        <v>12</v>
      </c>
      <c r="U587">
        <v>17</v>
      </c>
      <c r="V587">
        <v>110</v>
      </c>
      <c r="W587">
        <v>45</v>
      </c>
      <c r="X587" t="s">
        <v>131</v>
      </c>
      <c r="Y587">
        <v>100</v>
      </c>
      <c r="Z587">
        <v>52</v>
      </c>
      <c r="AA587">
        <v>58</v>
      </c>
      <c r="AB587">
        <v>113</v>
      </c>
    </row>
    <row r="588" spans="1:28" ht="17" x14ac:dyDescent="0.25">
      <c r="A588" s="3">
        <v>38459319</v>
      </c>
      <c r="B588" s="1">
        <v>43652</v>
      </c>
      <c r="C588" s="13">
        <v>0.29470173611111111</v>
      </c>
      <c r="D588" t="s">
        <v>129</v>
      </c>
      <c r="E588" t="s">
        <v>130</v>
      </c>
      <c r="F588">
        <v>3.01</v>
      </c>
      <c r="G588" t="s">
        <v>130</v>
      </c>
      <c r="H588">
        <v>35.744</v>
      </c>
      <c r="I588">
        <v>-117.559</v>
      </c>
      <c r="J588">
        <v>3.5</v>
      </c>
      <c r="K588" t="s">
        <v>131</v>
      </c>
      <c r="L588">
        <v>40</v>
      </c>
      <c r="M588">
        <v>0.16</v>
      </c>
      <c r="N588">
        <v>0.22</v>
      </c>
      <c r="O588">
        <v>0.69</v>
      </c>
      <c r="P588">
        <v>0</v>
      </c>
      <c r="Q588">
        <v>315</v>
      </c>
      <c r="R588">
        <v>52</v>
      </c>
      <c r="S588">
        <v>-154</v>
      </c>
      <c r="T588">
        <v>25</v>
      </c>
      <c r="U588">
        <v>23</v>
      </c>
      <c r="V588">
        <v>41</v>
      </c>
      <c r="W588">
        <v>41</v>
      </c>
      <c r="X588" t="s">
        <v>131</v>
      </c>
      <c r="Y588">
        <v>86</v>
      </c>
      <c r="Z588">
        <v>78</v>
      </c>
      <c r="AA588">
        <v>16</v>
      </c>
      <c r="AB588">
        <v>64</v>
      </c>
    </row>
    <row r="589" spans="1:28" ht="17" x14ac:dyDescent="0.25">
      <c r="A589" s="3">
        <v>38459327</v>
      </c>
      <c r="B589" s="1">
        <v>43652</v>
      </c>
      <c r="C589" s="13">
        <v>0.2949310185185185</v>
      </c>
      <c r="D589" t="s">
        <v>129</v>
      </c>
      <c r="E589" t="s">
        <v>130</v>
      </c>
      <c r="F589">
        <v>3.97</v>
      </c>
      <c r="G589" t="s">
        <v>47</v>
      </c>
      <c r="H589">
        <v>35.89</v>
      </c>
      <c r="I589">
        <v>-117.732</v>
      </c>
      <c r="J589">
        <v>4.8</v>
      </c>
      <c r="K589" t="s">
        <v>131</v>
      </c>
      <c r="L589">
        <v>105</v>
      </c>
      <c r="M589">
        <v>0.15</v>
      </c>
      <c r="N589">
        <v>0.11</v>
      </c>
      <c r="O589">
        <v>0.27</v>
      </c>
      <c r="P589">
        <v>0</v>
      </c>
      <c r="Q589">
        <v>156</v>
      </c>
      <c r="R589">
        <v>51</v>
      </c>
      <c r="S589">
        <v>170</v>
      </c>
      <c r="T589">
        <v>25</v>
      </c>
      <c r="U589">
        <v>29</v>
      </c>
      <c r="V589">
        <v>95</v>
      </c>
      <c r="W589">
        <v>30</v>
      </c>
      <c r="X589" t="s">
        <v>133</v>
      </c>
      <c r="Y589">
        <v>72</v>
      </c>
      <c r="Z589">
        <v>77</v>
      </c>
      <c r="AA589">
        <v>36</v>
      </c>
      <c r="AB589">
        <v>55</v>
      </c>
    </row>
    <row r="590" spans="1:28" ht="17" x14ac:dyDescent="0.25">
      <c r="A590" s="3">
        <v>38459335</v>
      </c>
      <c r="B590" s="1">
        <v>43652</v>
      </c>
      <c r="C590" s="13">
        <v>0.29538229166666669</v>
      </c>
      <c r="D590" t="s">
        <v>129</v>
      </c>
      <c r="E590" t="s">
        <v>130</v>
      </c>
      <c r="F590">
        <v>3.56</v>
      </c>
      <c r="G590" t="s">
        <v>48</v>
      </c>
      <c r="H590">
        <v>35.889000000000003</v>
      </c>
      <c r="I590">
        <v>-117.73099999999999</v>
      </c>
      <c r="J590">
        <v>6</v>
      </c>
      <c r="K590" t="s">
        <v>131</v>
      </c>
      <c r="L590">
        <v>41</v>
      </c>
      <c r="M590">
        <v>0.11</v>
      </c>
      <c r="N590">
        <v>0.13</v>
      </c>
      <c r="O590">
        <v>0.39</v>
      </c>
      <c r="P590">
        <v>0</v>
      </c>
      <c r="Q590">
        <v>166</v>
      </c>
      <c r="R590">
        <v>38</v>
      </c>
      <c r="S590">
        <v>-165</v>
      </c>
      <c r="T590">
        <v>31</v>
      </c>
      <c r="U590">
        <v>37</v>
      </c>
      <c r="V590">
        <v>26</v>
      </c>
      <c r="W590">
        <v>28</v>
      </c>
      <c r="X590" t="s">
        <v>133</v>
      </c>
      <c r="Y590">
        <v>68</v>
      </c>
      <c r="Z590">
        <v>51</v>
      </c>
      <c r="AA590">
        <v>2</v>
      </c>
      <c r="AB590">
        <v>132</v>
      </c>
    </row>
    <row r="591" spans="1:28" ht="17" x14ac:dyDescent="0.25">
      <c r="A591" s="3">
        <v>38459367</v>
      </c>
      <c r="B591" s="1">
        <v>43652</v>
      </c>
      <c r="C591" s="13">
        <v>0.29846747685185188</v>
      </c>
      <c r="D591" t="s">
        <v>129</v>
      </c>
      <c r="E591" t="s">
        <v>130</v>
      </c>
      <c r="F591">
        <v>2.62</v>
      </c>
      <c r="G591" t="s">
        <v>130</v>
      </c>
      <c r="H591">
        <v>35.573999999999998</v>
      </c>
      <c r="I591">
        <v>-117.32899999999999</v>
      </c>
      <c r="J591">
        <v>3.5</v>
      </c>
      <c r="K591" t="s">
        <v>131</v>
      </c>
      <c r="L591">
        <v>9</v>
      </c>
      <c r="M591">
        <v>0.06</v>
      </c>
      <c r="N591">
        <v>0.38</v>
      </c>
      <c r="O591">
        <v>0.44</v>
      </c>
      <c r="P591">
        <v>0</v>
      </c>
      <c r="Q591">
        <v>338</v>
      </c>
      <c r="R591">
        <v>72</v>
      </c>
      <c r="S591">
        <v>-175</v>
      </c>
      <c r="T591">
        <v>31</v>
      </c>
      <c r="U591">
        <v>34</v>
      </c>
      <c r="V591">
        <v>17</v>
      </c>
      <c r="W591">
        <v>14</v>
      </c>
      <c r="X591" t="s">
        <v>133</v>
      </c>
      <c r="Y591">
        <v>64</v>
      </c>
      <c r="Z591">
        <v>48</v>
      </c>
      <c r="AA591">
        <v>12</v>
      </c>
      <c r="AB591">
        <v>99</v>
      </c>
    </row>
    <row r="592" spans="1:28" ht="17" x14ac:dyDescent="0.25">
      <c r="A592" s="3">
        <v>38459383</v>
      </c>
      <c r="B592" s="1">
        <v>43652</v>
      </c>
      <c r="C592" s="13">
        <v>0.29857372685185185</v>
      </c>
      <c r="D592" t="s">
        <v>129</v>
      </c>
      <c r="E592" t="s">
        <v>130</v>
      </c>
      <c r="F592">
        <v>3.22</v>
      </c>
      <c r="G592" t="s">
        <v>130</v>
      </c>
      <c r="H592">
        <v>35.905000000000001</v>
      </c>
      <c r="I592">
        <v>-117.749</v>
      </c>
      <c r="J592">
        <v>6.2</v>
      </c>
      <c r="K592" t="s">
        <v>131</v>
      </c>
      <c r="L592">
        <v>57</v>
      </c>
      <c r="M592">
        <v>0.11</v>
      </c>
      <c r="N592">
        <v>0.11</v>
      </c>
      <c r="O592">
        <v>0.31</v>
      </c>
      <c r="P592">
        <v>0</v>
      </c>
      <c r="Q592">
        <v>169</v>
      </c>
      <c r="R592">
        <v>74</v>
      </c>
      <c r="S592">
        <v>127</v>
      </c>
      <c r="T592">
        <v>37</v>
      </c>
      <c r="U592">
        <v>45</v>
      </c>
      <c r="V592">
        <v>19</v>
      </c>
      <c r="W592">
        <v>26</v>
      </c>
      <c r="X592" t="s">
        <v>134</v>
      </c>
      <c r="Y592">
        <v>47</v>
      </c>
      <c r="Z592">
        <v>57</v>
      </c>
      <c r="AA592">
        <v>2</v>
      </c>
      <c r="AB592">
        <v>96</v>
      </c>
    </row>
    <row r="593" spans="1:28" ht="17" x14ac:dyDescent="0.25">
      <c r="A593" s="3">
        <v>38459415</v>
      </c>
      <c r="B593" s="1">
        <v>43652</v>
      </c>
      <c r="C593" s="13">
        <v>0.30111238425925929</v>
      </c>
      <c r="D593" t="s">
        <v>129</v>
      </c>
      <c r="E593" t="s">
        <v>130</v>
      </c>
      <c r="F593">
        <v>3.09</v>
      </c>
      <c r="G593" t="s">
        <v>130</v>
      </c>
      <c r="H593">
        <v>35.945999999999998</v>
      </c>
      <c r="I593">
        <v>-117.72</v>
      </c>
      <c r="J593">
        <v>2.4</v>
      </c>
      <c r="K593" t="s">
        <v>131</v>
      </c>
      <c r="L593">
        <v>72</v>
      </c>
      <c r="M593">
        <v>0.14000000000000001</v>
      </c>
      <c r="N593">
        <v>0.11</v>
      </c>
      <c r="O593">
        <v>0.19</v>
      </c>
      <c r="P593">
        <v>0</v>
      </c>
      <c r="Q593">
        <v>167</v>
      </c>
      <c r="R593">
        <v>75</v>
      </c>
      <c r="S593">
        <v>-156</v>
      </c>
      <c r="T593">
        <v>24</v>
      </c>
      <c r="U593">
        <v>35</v>
      </c>
      <c r="V593">
        <v>36</v>
      </c>
      <c r="W593">
        <v>36</v>
      </c>
      <c r="X593" t="s">
        <v>133</v>
      </c>
      <c r="Y593">
        <v>65</v>
      </c>
      <c r="Z593">
        <v>80</v>
      </c>
      <c r="AA593">
        <v>19</v>
      </c>
      <c r="AB593">
        <v>48</v>
      </c>
    </row>
    <row r="594" spans="1:28" ht="17" x14ac:dyDescent="0.25">
      <c r="A594" s="3">
        <v>38459439</v>
      </c>
      <c r="B594" s="1">
        <v>43652</v>
      </c>
      <c r="C594" s="13">
        <v>0.30238935185185184</v>
      </c>
      <c r="D594" t="s">
        <v>129</v>
      </c>
      <c r="E594" t="s">
        <v>130</v>
      </c>
      <c r="F594">
        <v>3.34</v>
      </c>
      <c r="G594" t="s">
        <v>130</v>
      </c>
      <c r="H594">
        <v>35.704999999999998</v>
      </c>
      <c r="I594">
        <v>-117.50700000000001</v>
      </c>
      <c r="J594">
        <v>9</v>
      </c>
      <c r="K594" t="s">
        <v>131</v>
      </c>
      <c r="L594">
        <v>74</v>
      </c>
      <c r="M594">
        <v>0.13</v>
      </c>
      <c r="N594">
        <v>0.12</v>
      </c>
      <c r="O594">
        <v>0.41</v>
      </c>
      <c r="P594">
        <v>0</v>
      </c>
      <c r="Q594">
        <v>104</v>
      </c>
      <c r="R594">
        <v>88</v>
      </c>
      <c r="S594">
        <v>-129</v>
      </c>
      <c r="T594">
        <v>48</v>
      </c>
      <c r="U594">
        <v>40</v>
      </c>
      <c r="V594">
        <v>119</v>
      </c>
      <c r="W594">
        <v>42</v>
      </c>
      <c r="X594" t="s">
        <v>134</v>
      </c>
      <c r="Y594">
        <v>49</v>
      </c>
      <c r="Z594">
        <v>73</v>
      </c>
      <c r="AA594">
        <v>59</v>
      </c>
      <c r="AB594">
        <v>75</v>
      </c>
    </row>
    <row r="595" spans="1:28" ht="17" x14ac:dyDescent="0.25">
      <c r="A595" s="3">
        <v>38459511</v>
      </c>
      <c r="B595" s="1">
        <v>43652</v>
      </c>
      <c r="C595" s="13">
        <v>0.30814618055555554</v>
      </c>
      <c r="D595" t="s">
        <v>129</v>
      </c>
      <c r="E595" t="s">
        <v>130</v>
      </c>
      <c r="F595">
        <v>2.66</v>
      </c>
      <c r="G595" t="s">
        <v>130</v>
      </c>
      <c r="H595">
        <v>35.875999999999998</v>
      </c>
      <c r="I595">
        <v>-117.693</v>
      </c>
      <c r="J595">
        <v>4.0999999999999996</v>
      </c>
      <c r="K595" t="s">
        <v>131</v>
      </c>
      <c r="L595">
        <v>43</v>
      </c>
      <c r="M595">
        <v>0.09</v>
      </c>
      <c r="N595">
        <v>0.12</v>
      </c>
      <c r="O595">
        <v>0.28000000000000003</v>
      </c>
      <c r="P595">
        <v>0</v>
      </c>
      <c r="Q595">
        <v>65</v>
      </c>
      <c r="R595">
        <v>70</v>
      </c>
      <c r="S595">
        <v>-126</v>
      </c>
      <c r="T595">
        <v>36</v>
      </c>
      <c r="U595">
        <v>47</v>
      </c>
      <c r="V595">
        <v>19</v>
      </c>
      <c r="W595">
        <v>22</v>
      </c>
      <c r="X595" t="s">
        <v>132</v>
      </c>
      <c r="Y595">
        <v>53</v>
      </c>
      <c r="Z595">
        <v>58</v>
      </c>
      <c r="AA595">
        <v>3</v>
      </c>
      <c r="AB595">
        <v>82</v>
      </c>
    </row>
    <row r="596" spans="1:28" ht="17" x14ac:dyDescent="0.25">
      <c r="A596" s="3">
        <v>38459519</v>
      </c>
      <c r="B596" s="1">
        <v>43652</v>
      </c>
      <c r="C596" s="13">
        <v>0.30855243055555553</v>
      </c>
      <c r="D596" t="s">
        <v>129</v>
      </c>
      <c r="E596" t="s">
        <v>130</v>
      </c>
      <c r="F596">
        <v>2.86</v>
      </c>
      <c r="G596" t="s">
        <v>130</v>
      </c>
      <c r="H596">
        <v>35.822000000000003</v>
      </c>
      <c r="I596">
        <v>-117.629</v>
      </c>
      <c r="J596">
        <v>9.4</v>
      </c>
      <c r="K596" t="s">
        <v>131</v>
      </c>
      <c r="L596">
        <v>32</v>
      </c>
      <c r="M596">
        <v>0.19</v>
      </c>
      <c r="N596">
        <v>0.33</v>
      </c>
      <c r="O596">
        <v>0.64</v>
      </c>
      <c r="P596">
        <v>0</v>
      </c>
      <c r="Q596">
        <v>319</v>
      </c>
      <c r="R596">
        <v>79</v>
      </c>
      <c r="S596">
        <v>-142</v>
      </c>
      <c r="T596">
        <v>35</v>
      </c>
      <c r="U596">
        <v>27</v>
      </c>
      <c r="V596">
        <v>18</v>
      </c>
      <c r="W596">
        <v>37</v>
      </c>
      <c r="X596" t="s">
        <v>133</v>
      </c>
      <c r="Y596">
        <v>71</v>
      </c>
      <c r="Z596">
        <v>74</v>
      </c>
      <c r="AA596">
        <v>12</v>
      </c>
      <c r="AB596">
        <v>61</v>
      </c>
    </row>
    <row r="597" spans="1:28" ht="17" x14ac:dyDescent="0.25">
      <c r="A597" s="3">
        <v>38459535</v>
      </c>
      <c r="B597" s="1">
        <v>43652</v>
      </c>
      <c r="C597" s="13">
        <v>0.30929745370370371</v>
      </c>
      <c r="D597" t="s">
        <v>129</v>
      </c>
      <c r="E597" t="s">
        <v>130</v>
      </c>
      <c r="F597">
        <v>2.83</v>
      </c>
      <c r="G597" t="s">
        <v>130</v>
      </c>
      <c r="H597">
        <v>35.761000000000003</v>
      </c>
      <c r="I597">
        <v>-117.578</v>
      </c>
      <c r="J597">
        <v>9.8000000000000007</v>
      </c>
      <c r="K597" t="s">
        <v>131</v>
      </c>
      <c r="L597">
        <v>53</v>
      </c>
      <c r="M597">
        <v>0.13</v>
      </c>
      <c r="N597">
        <v>0.19</v>
      </c>
      <c r="O597">
        <v>0.37</v>
      </c>
      <c r="P597">
        <v>0</v>
      </c>
      <c r="Q597">
        <v>109</v>
      </c>
      <c r="R597">
        <v>63</v>
      </c>
      <c r="S597">
        <v>91</v>
      </c>
      <c r="T597">
        <v>27</v>
      </c>
      <c r="U597">
        <v>26</v>
      </c>
      <c r="V597">
        <v>27</v>
      </c>
      <c r="W597">
        <v>33</v>
      </c>
      <c r="X597" t="s">
        <v>133</v>
      </c>
      <c r="Y597">
        <v>78</v>
      </c>
      <c r="Z597">
        <v>44</v>
      </c>
      <c r="AA597">
        <v>15</v>
      </c>
      <c r="AB597">
        <v>138</v>
      </c>
    </row>
    <row r="598" spans="1:28" ht="17" x14ac:dyDescent="0.25">
      <c r="A598" s="3">
        <v>38459543</v>
      </c>
      <c r="B598" s="1">
        <v>43652</v>
      </c>
      <c r="C598" s="13">
        <v>0.31002800925925927</v>
      </c>
      <c r="D598" t="s">
        <v>129</v>
      </c>
      <c r="E598" t="s">
        <v>130</v>
      </c>
      <c r="F598">
        <v>2.78</v>
      </c>
      <c r="G598" t="s">
        <v>130</v>
      </c>
      <c r="H598">
        <v>35.703000000000003</v>
      </c>
      <c r="I598">
        <v>-117.485</v>
      </c>
      <c r="J598">
        <v>2.6</v>
      </c>
      <c r="K598" t="s">
        <v>131</v>
      </c>
      <c r="L598">
        <v>60</v>
      </c>
      <c r="M598">
        <v>0.14000000000000001</v>
      </c>
      <c r="N598">
        <v>0.14000000000000001</v>
      </c>
      <c r="O598">
        <v>0.38</v>
      </c>
      <c r="P598">
        <v>0</v>
      </c>
      <c r="Q598">
        <v>202</v>
      </c>
      <c r="R598">
        <v>86</v>
      </c>
      <c r="S598">
        <v>169</v>
      </c>
      <c r="T598">
        <v>15</v>
      </c>
      <c r="U598">
        <v>21</v>
      </c>
      <c r="V598">
        <v>17</v>
      </c>
      <c r="W598">
        <v>10</v>
      </c>
      <c r="X598" t="s">
        <v>131</v>
      </c>
      <c r="Y598">
        <v>97</v>
      </c>
      <c r="Z598">
        <v>67</v>
      </c>
      <c r="AA598">
        <v>19</v>
      </c>
      <c r="AB598">
        <v>55</v>
      </c>
    </row>
    <row r="599" spans="1:28" ht="17" x14ac:dyDescent="0.25">
      <c r="A599" s="3">
        <v>38459551</v>
      </c>
      <c r="B599" s="1">
        <v>43652</v>
      </c>
      <c r="C599" s="13">
        <v>0.31123125000000001</v>
      </c>
      <c r="D599" t="s">
        <v>129</v>
      </c>
      <c r="E599" t="s">
        <v>130</v>
      </c>
      <c r="F599">
        <v>2.91</v>
      </c>
      <c r="G599" t="s">
        <v>130</v>
      </c>
      <c r="H599">
        <v>35.643999999999998</v>
      </c>
      <c r="I599">
        <v>-117.444</v>
      </c>
      <c r="J599">
        <v>3</v>
      </c>
      <c r="K599" t="s">
        <v>131</v>
      </c>
      <c r="L599">
        <v>54</v>
      </c>
      <c r="M599">
        <v>0.14000000000000001</v>
      </c>
      <c r="N599">
        <v>0.16</v>
      </c>
      <c r="O599">
        <v>0.31</v>
      </c>
      <c r="P599">
        <v>0</v>
      </c>
      <c r="Q599">
        <v>166</v>
      </c>
      <c r="R599">
        <v>83</v>
      </c>
      <c r="S599">
        <v>-165</v>
      </c>
      <c r="T599">
        <v>20</v>
      </c>
      <c r="U599">
        <v>22</v>
      </c>
      <c r="V599">
        <v>20</v>
      </c>
      <c r="W599">
        <v>28</v>
      </c>
      <c r="X599" t="s">
        <v>131</v>
      </c>
      <c r="Y599">
        <v>93</v>
      </c>
      <c r="Z599">
        <v>68</v>
      </c>
      <c r="AA599">
        <v>17</v>
      </c>
      <c r="AB599">
        <v>47</v>
      </c>
    </row>
    <row r="600" spans="1:28" ht="17" x14ac:dyDescent="0.25">
      <c r="A600" s="3">
        <v>38459567</v>
      </c>
      <c r="B600" s="1">
        <v>43652</v>
      </c>
      <c r="C600" s="13">
        <v>0.31167025462962966</v>
      </c>
      <c r="D600" t="s">
        <v>129</v>
      </c>
      <c r="E600" t="s">
        <v>130</v>
      </c>
      <c r="F600">
        <v>3.02</v>
      </c>
      <c r="G600" t="s">
        <v>130</v>
      </c>
      <c r="H600">
        <v>35.906999999999996</v>
      </c>
      <c r="I600">
        <v>-117.685</v>
      </c>
      <c r="J600">
        <v>2.1</v>
      </c>
      <c r="K600" t="s">
        <v>131</v>
      </c>
      <c r="L600">
        <v>49</v>
      </c>
      <c r="M600">
        <v>0.17</v>
      </c>
      <c r="N600">
        <v>0.16</v>
      </c>
      <c r="O600">
        <v>0.27</v>
      </c>
      <c r="P600">
        <v>0</v>
      </c>
      <c r="Q600">
        <v>357</v>
      </c>
      <c r="R600">
        <v>74</v>
      </c>
      <c r="S600">
        <v>-164</v>
      </c>
      <c r="T600">
        <v>46</v>
      </c>
      <c r="U600">
        <v>33</v>
      </c>
      <c r="V600">
        <v>8</v>
      </c>
      <c r="W600">
        <v>21</v>
      </c>
      <c r="X600" t="s">
        <v>134</v>
      </c>
      <c r="Y600">
        <v>49</v>
      </c>
      <c r="Z600">
        <v>54</v>
      </c>
      <c r="AA600">
        <v>7</v>
      </c>
      <c r="AB600">
        <v>54</v>
      </c>
    </row>
    <row r="601" spans="1:28" ht="17" x14ac:dyDescent="0.25">
      <c r="A601" s="3">
        <v>38459575</v>
      </c>
      <c r="B601" s="1">
        <v>43652</v>
      </c>
      <c r="C601" s="13">
        <v>0.31242407407407408</v>
      </c>
      <c r="D601" t="s">
        <v>129</v>
      </c>
      <c r="E601" t="s">
        <v>130</v>
      </c>
      <c r="F601">
        <v>2.46</v>
      </c>
      <c r="G601" t="s">
        <v>130</v>
      </c>
      <c r="H601">
        <v>35.889000000000003</v>
      </c>
      <c r="I601">
        <v>-117.72</v>
      </c>
      <c r="J601">
        <v>6.5</v>
      </c>
      <c r="K601" t="s">
        <v>131</v>
      </c>
      <c r="L601">
        <v>40</v>
      </c>
      <c r="M601">
        <v>0.1</v>
      </c>
      <c r="N601">
        <v>0.17</v>
      </c>
      <c r="O601">
        <v>0.41</v>
      </c>
      <c r="P601">
        <v>0</v>
      </c>
      <c r="Q601">
        <v>315</v>
      </c>
      <c r="R601">
        <v>85</v>
      </c>
      <c r="S601">
        <v>168</v>
      </c>
      <c r="T601">
        <v>20</v>
      </c>
      <c r="U601">
        <v>23</v>
      </c>
      <c r="V601">
        <v>17</v>
      </c>
      <c r="W601">
        <v>7</v>
      </c>
      <c r="X601" t="s">
        <v>131</v>
      </c>
      <c r="Y601">
        <v>95</v>
      </c>
      <c r="Z601">
        <v>50</v>
      </c>
      <c r="AA601">
        <v>9</v>
      </c>
      <c r="AB601">
        <v>72</v>
      </c>
    </row>
    <row r="602" spans="1:28" ht="17" x14ac:dyDescent="0.25">
      <c r="A602" s="3">
        <v>38459591</v>
      </c>
      <c r="B602" s="1">
        <v>43652</v>
      </c>
      <c r="C602" s="13">
        <v>0.31309282407407407</v>
      </c>
      <c r="D602" t="s">
        <v>129</v>
      </c>
      <c r="E602" t="s">
        <v>130</v>
      </c>
      <c r="F602">
        <v>2.8</v>
      </c>
      <c r="G602" t="s">
        <v>130</v>
      </c>
      <c r="H602">
        <v>35.680999999999997</v>
      </c>
      <c r="I602">
        <v>-117.515</v>
      </c>
      <c r="J602">
        <v>7.5</v>
      </c>
      <c r="K602" t="s">
        <v>131</v>
      </c>
      <c r="L602">
        <v>40</v>
      </c>
      <c r="M602">
        <v>0.16</v>
      </c>
      <c r="N602">
        <v>0.23</v>
      </c>
      <c r="O602">
        <v>0.92</v>
      </c>
      <c r="P602">
        <v>0</v>
      </c>
      <c r="Q602">
        <v>300</v>
      </c>
      <c r="R602">
        <v>86</v>
      </c>
      <c r="S602">
        <v>160</v>
      </c>
      <c r="T602">
        <v>20</v>
      </c>
      <c r="U602">
        <v>25</v>
      </c>
      <c r="V602">
        <v>21</v>
      </c>
      <c r="W602">
        <v>14</v>
      </c>
      <c r="X602" t="s">
        <v>131</v>
      </c>
      <c r="Y602">
        <v>89</v>
      </c>
      <c r="Z602">
        <v>51</v>
      </c>
      <c r="AA602">
        <v>16</v>
      </c>
      <c r="AB602">
        <v>84</v>
      </c>
    </row>
    <row r="603" spans="1:28" ht="17" x14ac:dyDescent="0.25">
      <c r="A603" s="3">
        <v>38459599</v>
      </c>
      <c r="B603" s="1">
        <v>43652</v>
      </c>
      <c r="C603" s="13">
        <v>0.31336215277777779</v>
      </c>
      <c r="D603" t="s">
        <v>129</v>
      </c>
      <c r="E603" t="s">
        <v>130</v>
      </c>
      <c r="F603">
        <v>3.62</v>
      </c>
      <c r="G603" t="s">
        <v>48</v>
      </c>
      <c r="H603">
        <v>35.704000000000001</v>
      </c>
      <c r="I603">
        <v>-117.505</v>
      </c>
      <c r="J603">
        <v>2</v>
      </c>
      <c r="K603" t="s">
        <v>131</v>
      </c>
      <c r="L603">
        <v>89</v>
      </c>
      <c r="M603">
        <v>0.17</v>
      </c>
      <c r="N603">
        <v>0.14000000000000001</v>
      </c>
      <c r="O603">
        <v>0.34</v>
      </c>
      <c r="P603">
        <v>0</v>
      </c>
      <c r="Q603">
        <v>27</v>
      </c>
      <c r="R603">
        <v>43</v>
      </c>
      <c r="S603">
        <v>-112</v>
      </c>
      <c r="T603">
        <v>35</v>
      </c>
      <c r="U603">
        <v>29</v>
      </c>
      <c r="V603">
        <v>111</v>
      </c>
      <c r="W603">
        <v>42</v>
      </c>
      <c r="X603" t="s">
        <v>133</v>
      </c>
      <c r="Y603">
        <v>62</v>
      </c>
      <c r="Z603">
        <v>80</v>
      </c>
      <c r="AA603">
        <v>45</v>
      </c>
      <c r="AB603">
        <v>67</v>
      </c>
    </row>
    <row r="604" spans="1:28" ht="17" x14ac:dyDescent="0.25">
      <c r="A604" s="3">
        <v>38459647</v>
      </c>
      <c r="B604" s="1">
        <v>43652</v>
      </c>
      <c r="C604" s="13">
        <v>0.31591956018518519</v>
      </c>
      <c r="D604" t="s">
        <v>129</v>
      </c>
      <c r="E604" t="s">
        <v>130</v>
      </c>
      <c r="F604">
        <v>3.09</v>
      </c>
      <c r="G604" t="s">
        <v>130</v>
      </c>
      <c r="H604">
        <v>35.935000000000002</v>
      </c>
      <c r="I604">
        <v>-117.712</v>
      </c>
      <c r="J604">
        <v>4.3</v>
      </c>
      <c r="K604" t="s">
        <v>131</v>
      </c>
      <c r="L604">
        <v>35</v>
      </c>
      <c r="M604">
        <v>0.12</v>
      </c>
      <c r="N604">
        <v>0.16</v>
      </c>
      <c r="O604">
        <v>0.38</v>
      </c>
      <c r="P604">
        <v>0</v>
      </c>
      <c r="Q604">
        <v>29</v>
      </c>
      <c r="R604">
        <v>60</v>
      </c>
      <c r="S604">
        <v>175</v>
      </c>
      <c r="T604">
        <v>25</v>
      </c>
      <c r="U604">
        <v>36</v>
      </c>
      <c r="V604">
        <v>35</v>
      </c>
      <c r="W604">
        <v>23</v>
      </c>
      <c r="X604" t="s">
        <v>133</v>
      </c>
      <c r="Y604">
        <v>65</v>
      </c>
      <c r="Z604">
        <v>76</v>
      </c>
      <c r="AA604">
        <v>11</v>
      </c>
      <c r="AB604">
        <v>38</v>
      </c>
    </row>
    <row r="605" spans="1:28" ht="17" x14ac:dyDescent="0.25">
      <c r="A605" s="3">
        <v>38459671</v>
      </c>
      <c r="B605" s="1">
        <v>43652</v>
      </c>
      <c r="C605" s="13">
        <v>0.31693912037037036</v>
      </c>
      <c r="D605" t="s">
        <v>129</v>
      </c>
      <c r="E605" t="s">
        <v>130</v>
      </c>
      <c r="F605">
        <v>3.44</v>
      </c>
      <c r="G605" t="s">
        <v>130</v>
      </c>
      <c r="H605">
        <v>35.731999999999999</v>
      </c>
      <c r="I605">
        <v>-117.58499999999999</v>
      </c>
      <c r="J605">
        <v>8.5</v>
      </c>
      <c r="K605" t="s">
        <v>131</v>
      </c>
      <c r="L605">
        <v>47</v>
      </c>
      <c r="M605">
        <v>0.23</v>
      </c>
      <c r="N605">
        <v>0.25</v>
      </c>
      <c r="O605">
        <v>0.76</v>
      </c>
      <c r="P605">
        <v>0</v>
      </c>
      <c r="Q605">
        <v>337</v>
      </c>
      <c r="R605">
        <v>45</v>
      </c>
      <c r="S605">
        <v>171</v>
      </c>
      <c r="T605">
        <v>32</v>
      </c>
      <c r="U605">
        <v>35</v>
      </c>
      <c r="V605">
        <v>20</v>
      </c>
      <c r="W605">
        <v>28</v>
      </c>
      <c r="X605" t="s">
        <v>133</v>
      </c>
      <c r="Y605">
        <v>61</v>
      </c>
      <c r="Z605">
        <v>48</v>
      </c>
      <c r="AA605">
        <v>8</v>
      </c>
      <c r="AB605">
        <v>115</v>
      </c>
    </row>
    <row r="606" spans="1:28" ht="17" x14ac:dyDescent="0.25">
      <c r="A606" s="3">
        <v>38459799</v>
      </c>
      <c r="B606" s="1">
        <v>43652</v>
      </c>
      <c r="C606" s="13">
        <v>0.32339606481481481</v>
      </c>
      <c r="D606" t="s">
        <v>129</v>
      </c>
      <c r="E606" t="s">
        <v>130</v>
      </c>
      <c r="F606">
        <v>2.56</v>
      </c>
      <c r="G606" t="s">
        <v>130</v>
      </c>
      <c r="H606">
        <v>35.639000000000003</v>
      </c>
      <c r="I606">
        <v>-117.482</v>
      </c>
      <c r="J606">
        <v>2.2000000000000002</v>
      </c>
      <c r="K606" t="s">
        <v>131</v>
      </c>
      <c r="L606">
        <v>34</v>
      </c>
      <c r="M606">
        <v>0.16</v>
      </c>
      <c r="N606">
        <v>0.22</v>
      </c>
      <c r="O606">
        <v>0.41</v>
      </c>
      <c r="P606">
        <v>0</v>
      </c>
      <c r="Q606">
        <v>341</v>
      </c>
      <c r="R606">
        <v>83</v>
      </c>
      <c r="S606">
        <v>-177</v>
      </c>
      <c r="T606">
        <v>29</v>
      </c>
      <c r="U606">
        <v>31</v>
      </c>
      <c r="V606">
        <v>18</v>
      </c>
      <c r="W606">
        <v>32</v>
      </c>
      <c r="X606" t="s">
        <v>133</v>
      </c>
      <c r="Y606">
        <v>80</v>
      </c>
      <c r="Z606">
        <v>71</v>
      </c>
      <c r="AA606">
        <v>14</v>
      </c>
      <c r="AB606">
        <v>47</v>
      </c>
    </row>
    <row r="607" spans="1:28" ht="17" x14ac:dyDescent="0.25">
      <c r="A607" s="3">
        <v>38459807</v>
      </c>
      <c r="B607" s="1">
        <v>43652</v>
      </c>
      <c r="C607" s="13">
        <v>0.32380590277777777</v>
      </c>
      <c r="D607" t="s">
        <v>129</v>
      </c>
      <c r="E607" t="s">
        <v>130</v>
      </c>
      <c r="F607">
        <v>2.96</v>
      </c>
      <c r="G607" t="s">
        <v>130</v>
      </c>
      <c r="H607">
        <v>35.783000000000001</v>
      </c>
      <c r="I607">
        <v>-117.59399999999999</v>
      </c>
      <c r="J607">
        <v>8.6999999999999993</v>
      </c>
      <c r="K607" t="s">
        <v>131</v>
      </c>
      <c r="L607">
        <v>69</v>
      </c>
      <c r="M607">
        <v>0.21</v>
      </c>
      <c r="N607">
        <v>0.2</v>
      </c>
      <c r="O607">
        <v>0.51</v>
      </c>
      <c r="P607">
        <v>0</v>
      </c>
      <c r="Q607">
        <v>75</v>
      </c>
      <c r="R607">
        <v>87</v>
      </c>
      <c r="S607">
        <v>-164</v>
      </c>
      <c r="T607">
        <v>24</v>
      </c>
      <c r="U607">
        <v>24</v>
      </c>
      <c r="V607">
        <v>39</v>
      </c>
      <c r="W607">
        <v>36</v>
      </c>
      <c r="X607" t="s">
        <v>133</v>
      </c>
      <c r="Y607">
        <v>76</v>
      </c>
      <c r="Z607">
        <v>43</v>
      </c>
      <c r="AA607">
        <v>23</v>
      </c>
      <c r="AB607">
        <v>108</v>
      </c>
    </row>
    <row r="608" spans="1:28" ht="17" x14ac:dyDescent="0.25">
      <c r="A608" s="3">
        <v>38459831</v>
      </c>
      <c r="B608" s="1">
        <v>43652</v>
      </c>
      <c r="C608" s="13">
        <v>0.32569444444444445</v>
      </c>
      <c r="D608" t="s">
        <v>129</v>
      </c>
      <c r="E608" t="s">
        <v>130</v>
      </c>
      <c r="F608">
        <v>3.05</v>
      </c>
      <c r="G608" t="s">
        <v>130</v>
      </c>
      <c r="H608">
        <v>35.603000000000002</v>
      </c>
      <c r="I608">
        <v>-117.4</v>
      </c>
      <c r="J608">
        <v>7.9</v>
      </c>
      <c r="K608" t="s">
        <v>131</v>
      </c>
      <c r="L608">
        <v>62</v>
      </c>
      <c r="M608">
        <v>0.14000000000000001</v>
      </c>
      <c r="N608">
        <v>0.16</v>
      </c>
      <c r="O608">
        <v>0.37</v>
      </c>
      <c r="P608">
        <v>0</v>
      </c>
      <c r="Q608">
        <v>324</v>
      </c>
      <c r="R608">
        <v>81</v>
      </c>
      <c r="S608">
        <v>-174</v>
      </c>
      <c r="T608">
        <v>22</v>
      </c>
      <c r="U608">
        <v>18</v>
      </c>
      <c r="V608">
        <v>17</v>
      </c>
      <c r="W608">
        <v>14</v>
      </c>
      <c r="X608" t="s">
        <v>131</v>
      </c>
      <c r="Y608">
        <v>98</v>
      </c>
      <c r="Z608">
        <v>24</v>
      </c>
      <c r="AA608">
        <v>13</v>
      </c>
      <c r="AB608">
        <v>146</v>
      </c>
    </row>
    <row r="609" spans="1:28" ht="17" x14ac:dyDescent="0.25">
      <c r="A609" s="3">
        <v>38459839</v>
      </c>
      <c r="B609" s="1">
        <v>43652</v>
      </c>
      <c r="C609" s="13">
        <v>0.32641180555555555</v>
      </c>
      <c r="D609" t="s">
        <v>129</v>
      </c>
      <c r="E609" t="s">
        <v>130</v>
      </c>
      <c r="F609">
        <v>3.21</v>
      </c>
      <c r="G609" t="s">
        <v>130</v>
      </c>
      <c r="H609">
        <v>35.704000000000001</v>
      </c>
      <c r="I609">
        <v>-117.557</v>
      </c>
      <c r="J609">
        <v>3</v>
      </c>
      <c r="K609" t="s">
        <v>131</v>
      </c>
      <c r="L609">
        <v>62</v>
      </c>
      <c r="M609">
        <v>0.14000000000000001</v>
      </c>
      <c r="N609">
        <v>0.17</v>
      </c>
      <c r="O609">
        <v>0.56999999999999995</v>
      </c>
      <c r="P609">
        <v>0</v>
      </c>
      <c r="Q609">
        <v>163</v>
      </c>
      <c r="R609">
        <v>57</v>
      </c>
      <c r="S609">
        <v>-120</v>
      </c>
      <c r="T609">
        <v>32</v>
      </c>
      <c r="U609">
        <v>44</v>
      </c>
      <c r="V609">
        <v>43</v>
      </c>
      <c r="W609">
        <v>39</v>
      </c>
      <c r="X609" t="s">
        <v>132</v>
      </c>
      <c r="Y609">
        <v>56</v>
      </c>
      <c r="Z609">
        <v>65</v>
      </c>
      <c r="AA609">
        <v>18</v>
      </c>
      <c r="AB609">
        <v>70</v>
      </c>
    </row>
    <row r="610" spans="1:28" ht="17" x14ac:dyDescent="0.25">
      <c r="A610" s="3">
        <v>38459855</v>
      </c>
      <c r="B610" s="1">
        <v>43652</v>
      </c>
      <c r="C610" s="13">
        <v>0.32791342592592593</v>
      </c>
      <c r="D610" t="s">
        <v>129</v>
      </c>
      <c r="E610" t="s">
        <v>130</v>
      </c>
      <c r="F610">
        <v>3.24</v>
      </c>
      <c r="G610" t="s">
        <v>130</v>
      </c>
      <c r="H610">
        <v>35.802999999999997</v>
      </c>
      <c r="I610">
        <v>-117.63</v>
      </c>
      <c r="J610">
        <v>2.9</v>
      </c>
      <c r="K610" t="s">
        <v>131</v>
      </c>
      <c r="L610">
        <v>63</v>
      </c>
      <c r="M610">
        <v>0.16</v>
      </c>
      <c r="N610">
        <v>0.15</v>
      </c>
      <c r="O610">
        <v>0.28000000000000003</v>
      </c>
      <c r="P610">
        <v>0</v>
      </c>
      <c r="Q610">
        <v>201</v>
      </c>
      <c r="R610">
        <v>51</v>
      </c>
      <c r="S610">
        <v>-180</v>
      </c>
      <c r="T610">
        <v>31</v>
      </c>
      <c r="U610">
        <v>18</v>
      </c>
      <c r="V610">
        <v>77</v>
      </c>
      <c r="W610">
        <v>42</v>
      </c>
      <c r="X610" t="s">
        <v>131</v>
      </c>
      <c r="Y610">
        <v>81</v>
      </c>
      <c r="Z610">
        <v>82</v>
      </c>
      <c r="AA610">
        <v>42</v>
      </c>
      <c r="AB610">
        <v>33</v>
      </c>
    </row>
    <row r="611" spans="1:28" ht="17" x14ac:dyDescent="0.25">
      <c r="A611" s="3">
        <v>38459863</v>
      </c>
      <c r="B611" s="1">
        <v>43652</v>
      </c>
      <c r="C611" s="13">
        <v>0.32806157407407405</v>
      </c>
      <c r="D611" t="s">
        <v>129</v>
      </c>
      <c r="E611" t="s">
        <v>130</v>
      </c>
      <c r="F611">
        <v>3.73</v>
      </c>
      <c r="G611" t="s">
        <v>48</v>
      </c>
      <c r="H611">
        <v>35.884999999999998</v>
      </c>
      <c r="I611">
        <v>-117.729</v>
      </c>
      <c r="J611">
        <v>5.5</v>
      </c>
      <c r="K611" t="s">
        <v>131</v>
      </c>
      <c r="L611">
        <v>76</v>
      </c>
      <c r="M611">
        <v>0.16</v>
      </c>
      <c r="N611">
        <v>0.13</v>
      </c>
      <c r="O611">
        <v>0.48</v>
      </c>
      <c r="P611">
        <v>0</v>
      </c>
      <c r="Q611">
        <v>334</v>
      </c>
      <c r="R611">
        <v>74</v>
      </c>
      <c r="S611">
        <v>-149</v>
      </c>
      <c r="T611">
        <v>23</v>
      </c>
      <c r="U611">
        <v>22</v>
      </c>
      <c r="V611">
        <v>66</v>
      </c>
      <c r="W611">
        <v>41</v>
      </c>
      <c r="X611" t="s">
        <v>131</v>
      </c>
      <c r="Y611">
        <v>81</v>
      </c>
      <c r="Z611">
        <v>69</v>
      </c>
      <c r="AA611">
        <v>29</v>
      </c>
      <c r="AB611">
        <v>82</v>
      </c>
    </row>
    <row r="612" spans="1:28" ht="17" x14ac:dyDescent="0.25">
      <c r="A612" s="3">
        <v>38459887</v>
      </c>
      <c r="B612" s="1">
        <v>43652</v>
      </c>
      <c r="C612" s="13">
        <v>0.32970578703703707</v>
      </c>
      <c r="D612" t="s">
        <v>129</v>
      </c>
      <c r="E612" t="s">
        <v>130</v>
      </c>
      <c r="F612">
        <v>3.87</v>
      </c>
      <c r="G612" t="s">
        <v>48</v>
      </c>
      <c r="H612">
        <v>35.704999999999998</v>
      </c>
      <c r="I612">
        <v>-117.55800000000001</v>
      </c>
      <c r="J612">
        <v>8.5</v>
      </c>
      <c r="K612" t="s">
        <v>131</v>
      </c>
      <c r="L612">
        <v>107</v>
      </c>
      <c r="M612">
        <v>0.14000000000000001</v>
      </c>
      <c r="N612">
        <v>0.11</v>
      </c>
      <c r="O612">
        <v>0.38</v>
      </c>
      <c r="P612">
        <v>0</v>
      </c>
      <c r="Q612">
        <v>173</v>
      </c>
      <c r="R612">
        <v>30</v>
      </c>
      <c r="S612">
        <v>-175</v>
      </c>
      <c r="T612">
        <v>16</v>
      </c>
      <c r="U612">
        <v>25</v>
      </c>
      <c r="V612">
        <v>152</v>
      </c>
      <c r="W612">
        <v>24</v>
      </c>
      <c r="X612" t="s">
        <v>131</v>
      </c>
      <c r="Y612">
        <v>96</v>
      </c>
      <c r="Z612">
        <v>64</v>
      </c>
      <c r="AA612">
        <v>74</v>
      </c>
      <c r="AB612">
        <v>87</v>
      </c>
    </row>
    <row r="613" spans="1:28" ht="17" x14ac:dyDescent="0.25">
      <c r="A613" s="3">
        <v>38459895</v>
      </c>
      <c r="B613" s="1">
        <v>43652</v>
      </c>
      <c r="C613" s="13">
        <v>0.33059791666666666</v>
      </c>
      <c r="D613" t="s">
        <v>129</v>
      </c>
      <c r="E613" t="s">
        <v>130</v>
      </c>
      <c r="F613">
        <v>3.55</v>
      </c>
      <c r="G613" t="s">
        <v>48</v>
      </c>
      <c r="H613">
        <v>35.674999999999997</v>
      </c>
      <c r="I613">
        <v>-117.47499999999999</v>
      </c>
      <c r="J613">
        <v>2</v>
      </c>
      <c r="K613" t="s">
        <v>131</v>
      </c>
      <c r="L613">
        <v>93</v>
      </c>
      <c r="M613">
        <v>0.17</v>
      </c>
      <c r="N613">
        <v>0.13</v>
      </c>
      <c r="O613">
        <v>0.33</v>
      </c>
      <c r="P613">
        <v>0</v>
      </c>
      <c r="Q613">
        <v>332</v>
      </c>
      <c r="R613">
        <v>32</v>
      </c>
      <c r="S613">
        <v>-161</v>
      </c>
      <c r="T613">
        <v>25</v>
      </c>
      <c r="U613">
        <v>28</v>
      </c>
      <c r="V613">
        <v>61</v>
      </c>
      <c r="W613">
        <v>41</v>
      </c>
      <c r="X613" t="s">
        <v>133</v>
      </c>
      <c r="Y613">
        <v>79</v>
      </c>
      <c r="Z613">
        <v>78</v>
      </c>
      <c r="AA613">
        <v>33</v>
      </c>
      <c r="AB613">
        <v>39</v>
      </c>
    </row>
    <row r="614" spans="1:28" ht="17" x14ac:dyDescent="0.25">
      <c r="A614" s="3">
        <v>38459919</v>
      </c>
      <c r="B614" s="1">
        <v>43652</v>
      </c>
      <c r="C614" s="13">
        <v>0.33266296296296299</v>
      </c>
      <c r="D614" t="s">
        <v>129</v>
      </c>
      <c r="E614" t="s">
        <v>130</v>
      </c>
      <c r="F614">
        <v>2.58</v>
      </c>
      <c r="G614" t="s">
        <v>130</v>
      </c>
      <c r="H614">
        <v>35.749000000000002</v>
      </c>
      <c r="I614">
        <v>-117.53</v>
      </c>
      <c r="J614">
        <v>10.3</v>
      </c>
      <c r="K614" t="s">
        <v>131</v>
      </c>
      <c r="L614">
        <v>43</v>
      </c>
      <c r="M614">
        <v>0.19</v>
      </c>
      <c r="N614">
        <v>0.28999999999999998</v>
      </c>
      <c r="O614">
        <v>0.67</v>
      </c>
      <c r="P614">
        <v>0</v>
      </c>
      <c r="Q614">
        <v>300</v>
      </c>
      <c r="R614">
        <v>89</v>
      </c>
      <c r="S614">
        <v>-134</v>
      </c>
      <c r="T614">
        <v>48</v>
      </c>
      <c r="U614">
        <v>53</v>
      </c>
      <c r="V614">
        <v>16</v>
      </c>
      <c r="W614">
        <v>21</v>
      </c>
      <c r="X614" t="s">
        <v>134</v>
      </c>
      <c r="Y614">
        <v>28</v>
      </c>
      <c r="Z614">
        <v>46</v>
      </c>
      <c r="AA614">
        <v>4</v>
      </c>
      <c r="AB614">
        <v>85</v>
      </c>
    </row>
    <row r="615" spans="1:28" ht="17" x14ac:dyDescent="0.25">
      <c r="A615" s="3">
        <v>38459927</v>
      </c>
      <c r="B615" s="1">
        <v>43652</v>
      </c>
      <c r="C615" s="13">
        <v>0.33319131944444441</v>
      </c>
      <c r="D615" t="s">
        <v>129</v>
      </c>
      <c r="E615" t="s">
        <v>130</v>
      </c>
      <c r="F615">
        <v>2.76</v>
      </c>
      <c r="G615" t="s">
        <v>130</v>
      </c>
      <c r="H615">
        <v>35.700000000000003</v>
      </c>
      <c r="I615">
        <v>-117.51300000000001</v>
      </c>
      <c r="J615">
        <v>1.6</v>
      </c>
      <c r="K615" t="s">
        <v>131</v>
      </c>
      <c r="L615">
        <v>59</v>
      </c>
      <c r="M615">
        <v>0.16</v>
      </c>
      <c r="N615">
        <v>0.19</v>
      </c>
      <c r="O615">
        <v>0.47</v>
      </c>
      <c r="P615">
        <v>0</v>
      </c>
      <c r="Q615">
        <v>130</v>
      </c>
      <c r="R615">
        <v>15</v>
      </c>
      <c r="S615">
        <v>107</v>
      </c>
      <c r="T615">
        <v>58</v>
      </c>
      <c r="U615">
        <v>44</v>
      </c>
      <c r="V615">
        <v>18</v>
      </c>
      <c r="W615">
        <v>34</v>
      </c>
      <c r="X615" t="s">
        <v>134</v>
      </c>
      <c r="Y615">
        <v>49</v>
      </c>
      <c r="Z615">
        <v>67</v>
      </c>
      <c r="AA615">
        <v>18</v>
      </c>
      <c r="AB615">
        <v>53</v>
      </c>
    </row>
    <row r="616" spans="1:28" ht="17" x14ac:dyDescent="0.25">
      <c r="A616" s="3">
        <v>38459943</v>
      </c>
      <c r="B616" s="1">
        <v>43652</v>
      </c>
      <c r="C616" s="13">
        <v>0.33403564814814812</v>
      </c>
      <c r="D616" t="s">
        <v>129</v>
      </c>
      <c r="E616" t="s">
        <v>130</v>
      </c>
      <c r="F616">
        <v>3.24</v>
      </c>
      <c r="G616" t="s">
        <v>130</v>
      </c>
      <c r="H616">
        <v>35.670999999999999</v>
      </c>
      <c r="I616">
        <v>-117.501</v>
      </c>
      <c r="J616">
        <v>1.3</v>
      </c>
      <c r="K616" t="s">
        <v>131</v>
      </c>
      <c r="L616">
        <v>64</v>
      </c>
      <c r="M616">
        <v>0.15</v>
      </c>
      <c r="N616">
        <v>0.15</v>
      </c>
      <c r="O616">
        <v>0.33</v>
      </c>
      <c r="P616">
        <v>0</v>
      </c>
      <c r="Q616">
        <v>174</v>
      </c>
      <c r="R616">
        <v>53</v>
      </c>
      <c r="S616">
        <v>-113</v>
      </c>
      <c r="T616">
        <v>29</v>
      </c>
      <c r="U616">
        <v>29</v>
      </c>
      <c r="V616">
        <v>103</v>
      </c>
      <c r="W616">
        <v>44</v>
      </c>
      <c r="X616" t="s">
        <v>133</v>
      </c>
      <c r="Y616">
        <v>81</v>
      </c>
      <c r="Z616">
        <v>49</v>
      </c>
      <c r="AA616">
        <v>0</v>
      </c>
      <c r="AB616">
        <v>0</v>
      </c>
    </row>
    <row r="617" spans="1:28" ht="17" x14ac:dyDescent="0.25">
      <c r="A617" s="3">
        <v>38460023</v>
      </c>
      <c r="B617" s="1">
        <v>43652</v>
      </c>
      <c r="C617" s="13">
        <v>0.33964537037037035</v>
      </c>
      <c r="D617" t="s">
        <v>129</v>
      </c>
      <c r="E617" t="s">
        <v>130</v>
      </c>
      <c r="F617">
        <v>2.63</v>
      </c>
      <c r="G617" t="s">
        <v>130</v>
      </c>
      <c r="H617">
        <v>35.756999999999998</v>
      </c>
      <c r="I617">
        <v>-117.60899999999999</v>
      </c>
      <c r="J617">
        <v>5.8</v>
      </c>
      <c r="K617" t="s">
        <v>131</v>
      </c>
      <c r="L617">
        <v>29</v>
      </c>
      <c r="M617">
        <v>0.18</v>
      </c>
      <c r="N617">
        <v>0.3</v>
      </c>
      <c r="O617">
        <v>0.99</v>
      </c>
      <c r="P617">
        <v>0</v>
      </c>
      <c r="Q617">
        <v>171</v>
      </c>
      <c r="R617">
        <v>76</v>
      </c>
      <c r="S617">
        <v>158</v>
      </c>
      <c r="T617">
        <v>27</v>
      </c>
      <c r="U617">
        <v>30</v>
      </c>
      <c r="V617">
        <v>16</v>
      </c>
      <c r="W617">
        <v>29</v>
      </c>
      <c r="X617" t="s">
        <v>133</v>
      </c>
      <c r="Y617">
        <v>73</v>
      </c>
      <c r="Z617">
        <v>48</v>
      </c>
      <c r="AA617">
        <v>10</v>
      </c>
      <c r="AB617">
        <v>104</v>
      </c>
    </row>
    <row r="618" spans="1:28" ht="17" x14ac:dyDescent="0.25">
      <c r="A618" s="3">
        <v>38460039</v>
      </c>
      <c r="B618" s="1">
        <v>43652</v>
      </c>
      <c r="C618" s="13">
        <v>0.34085763888888887</v>
      </c>
      <c r="D618" t="s">
        <v>129</v>
      </c>
      <c r="E618" t="s">
        <v>130</v>
      </c>
      <c r="F618">
        <v>3.62</v>
      </c>
      <c r="G618" t="s">
        <v>47</v>
      </c>
      <c r="H618">
        <v>35.912999999999997</v>
      </c>
      <c r="I618">
        <v>-117.71899999999999</v>
      </c>
      <c r="J618">
        <v>2.7</v>
      </c>
      <c r="K618" t="s">
        <v>131</v>
      </c>
      <c r="L618">
        <v>83</v>
      </c>
      <c r="M618">
        <v>0.13</v>
      </c>
      <c r="N618">
        <v>0.11</v>
      </c>
      <c r="O618">
        <v>0.22</v>
      </c>
      <c r="P618">
        <v>0</v>
      </c>
      <c r="Q618">
        <v>176</v>
      </c>
      <c r="R618">
        <v>89</v>
      </c>
      <c r="S618">
        <v>147</v>
      </c>
      <c r="T618">
        <v>13</v>
      </c>
      <c r="U618">
        <v>23</v>
      </c>
      <c r="V618">
        <v>102</v>
      </c>
      <c r="W618">
        <v>32</v>
      </c>
      <c r="X618" t="s">
        <v>131</v>
      </c>
      <c r="Y618">
        <v>91</v>
      </c>
      <c r="Z618">
        <v>80</v>
      </c>
      <c r="AA618">
        <v>56</v>
      </c>
      <c r="AB618">
        <v>51</v>
      </c>
    </row>
    <row r="619" spans="1:28" ht="17" x14ac:dyDescent="0.25">
      <c r="A619" s="3">
        <v>38460103</v>
      </c>
      <c r="B619" s="1">
        <v>43652</v>
      </c>
      <c r="C619" s="13">
        <v>0.34467337962962968</v>
      </c>
      <c r="D619" t="s">
        <v>129</v>
      </c>
      <c r="E619" t="s">
        <v>130</v>
      </c>
      <c r="F619">
        <v>2.33</v>
      </c>
      <c r="G619" t="s">
        <v>130</v>
      </c>
      <c r="H619">
        <v>35.720999999999997</v>
      </c>
      <c r="I619">
        <v>-117.497</v>
      </c>
      <c r="J619">
        <v>1.6</v>
      </c>
      <c r="K619" t="s">
        <v>131</v>
      </c>
      <c r="L619">
        <v>49</v>
      </c>
      <c r="M619">
        <v>0.24</v>
      </c>
      <c r="N619">
        <v>0.28999999999999998</v>
      </c>
      <c r="O619">
        <v>0.59</v>
      </c>
      <c r="P619">
        <v>0</v>
      </c>
      <c r="Q619">
        <v>332</v>
      </c>
      <c r="R619">
        <v>48</v>
      </c>
      <c r="S619">
        <v>147</v>
      </c>
      <c r="T619">
        <v>50</v>
      </c>
      <c r="U619">
        <v>50</v>
      </c>
      <c r="V619">
        <v>8</v>
      </c>
      <c r="W619">
        <v>41</v>
      </c>
      <c r="X619" t="s">
        <v>134</v>
      </c>
      <c r="Y619">
        <v>24</v>
      </c>
      <c r="Z619">
        <v>72</v>
      </c>
      <c r="AA619">
        <v>4</v>
      </c>
      <c r="AB619">
        <v>37</v>
      </c>
    </row>
    <row r="620" spans="1:28" ht="17" x14ac:dyDescent="0.25">
      <c r="A620" s="3">
        <v>38460127</v>
      </c>
      <c r="B620" s="1">
        <v>43652</v>
      </c>
      <c r="C620" s="13">
        <v>0.34579062500000002</v>
      </c>
      <c r="D620" t="s">
        <v>129</v>
      </c>
      <c r="E620" t="s">
        <v>130</v>
      </c>
      <c r="F620">
        <v>2.5499999999999998</v>
      </c>
      <c r="G620" t="s">
        <v>130</v>
      </c>
      <c r="H620">
        <v>35.917999999999999</v>
      </c>
      <c r="I620">
        <v>-117.724</v>
      </c>
      <c r="J620">
        <v>2.7</v>
      </c>
      <c r="K620" t="s">
        <v>131</v>
      </c>
      <c r="L620">
        <v>53</v>
      </c>
      <c r="M620">
        <v>0.15</v>
      </c>
      <c r="N620">
        <v>0.16</v>
      </c>
      <c r="O620">
        <v>0.28999999999999998</v>
      </c>
      <c r="P620">
        <v>0</v>
      </c>
      <c r="Q620">
        <v>310</v>
      </c>
      <c r="R620">
        <v>86</v>
      </c>
      <c r="S620">
        <v>180</v>
      </c>
      <c r="T620">
        <v>39</v>
      </c>
      <c r="U620">
        <v>32</v>
      </c>
      <c r="V620">
        <v>14</v>
      </c>
      <c r="W620">
        <v>16</v>
      </c>
      <c r="X620" t="s">
        <v>132</v>
      </c>
      <c r="Y620">
        <v>52</v>
      </c>
      <c r="Z620">
        <v>65</v>
      </c>
      <c r="AA620">
        <v>7</v>
      </c>
      <c r="AB620">
        <v>48</v>
      </c>
    </row>
    <row r="621" spans="1:28" x14ac:dyDescent="0.2">
      <c r="A621" s="4">
        <v>38460135</v>
      </c>
      <c r="B621" s="1">
        <v>43652</v>
      </c>
      <c r="C621" s="13">
        <v>0.34616886574074074</v>
      </c>
      <c r="D621" t="s">
        <v>129</v>
      </c>
      <c r="E621" t="s">
        <v>130</v>
      </c>
      <c r="F621">
        <v>2.5</v>
      </c>
      <c r="G621" t="s">
        <v>130</v>
      </c>
      <c r="H621">
        <v>35.689</v>
      </c>
      <c r="I621">
        <v>-117.532</v>
      </c>
      <c r="J621">
        <v>5</v>
      </c>
      <c r="K621" t="s">
        <v>131</v>
      </c>
      <c r="L621">
        <v>46</v>
      </c>
      <c r="M621">
        <v>0.19</v>
      </c>
      <c r="N621">
        <v>0.22</v>
      </c>
      <c r="O621">
        <v>0.72</v>
      </c>
      <c r="P621">
        <v>0</v>
      </c>
      <c r="Q621">
        <v>290</v>
      </c>
      <c r="R621">
        <v>85</v>
      </c>
      <c r="S621">
        <v>168</v>
      </c>
      <c r="T621">
        <v>28</v>
      </c>
      <c r="U621">
        <v>33</v>
      </c>
      <c r="V621">
        <v>17</v>
      </c>
      <c r="W621">
        <v>16</v>
      </c>
      <c r="X621" t="s">
        <v>133</v>
      </c>
      <c r="Y621">
        <v>66</v>
      </c>
      <c r="Z621">
        <v>38</v>
      </c>
      <c r="AA621">
        <v>7</v>
      </c>
      <c r="AB621">
        <v>115</v>
      </c>
    </row>
    <row r="622" spans="1:28" x14ac:dyDescent="0.2">
      <c r="A622" s="4">
        <v>38460151</v>
      </c>
      <c r="B622" s="1">
        <v>43652</v>
      </c>
      <c r="C622" s="13">
        <v>0.34756550925925928</v>
      </c>
      <c r="D622" t="s">
        <v>129</v>
      </c>
      <c r="E622" t="s">
        <v>130</v>
      </c>
      <c r="F622">
        <v>2.68</v>
      </c>
      <c r="G622" t="s">
        <v>130</v>
      </c>
      <c r="H622">
        <v>35.904000000000003</v>
      </c>
      <c r="I622">
        <v>-117.70099999999999</v>
      </c>
      <c r="J622">
        <v>5.6</v>
      </c>
      <c r="K622" t="s">
        <v>131</v>
      </c>
      <c r="L622">
        <v>72</v>
      </c>
      <c r="M622">
        <v>0.2</v>
      </c>
      <c r="N622">
        <v>0.17</v>
      </c>
      <c r="O622">
        <v>0.6</v>
      </c>
      <c r="P622">
        <v>0</v>
      </c>
      <c r="Q622">
        <v>155</v>
      </c>
      <c r="R622">
        <v>86</v>
      </c>
      <c r="S622">
        <v>173</v>
      </c>
      <c r="T622">
        <v>24</v>
      </c>
      <c r="U622">
        <v>23</v>
      </c>
      <c r="V622">
        <v>14</v>
      </c>
      <c r="W622">
        <v>25</v>
      </c>
      <c r="X622" t="s">
        <v>131</v>
      </c>
      <c r="Y622">
        <v>93</v>
      </c>
      <c r="Z622">
        <v>39</v>
      </c>
      <c r="AA622">
        <v>17</v>
      </c>
      <c r="AB622">
        <v>101</v>
      </c>
    </row>
    <row r="623" spans="1:28" x14ac:dyDescent="0.2">
      <c r="A623" s="4">
        <v>38460175</v>
      </c>
      <c r="B623" s="1">
        <v>43652</v>
      </c>
      <c r="C623" s="13">
        <v>0.34865370370370369</v>
      </c>
      <c r="D623" t="s">
        <v>129</v>
      </c>
      <c r="E623" t="s">
        <v>130</v>
      </c>
      <c r="F623">
        <v>2.79</v>
      </c>
      <c r="G623" t="s">
        <v>130</v>
      </c>
      <c r="H623">
        <v>35.670999999999999</v>
      </c>
      <c r="I623">
        <v>-117.548</v>
      </c>
      <c r="J623">
        <v>4.7</v>
      </c>
      <c r="K623" t="s">
        <v>131</v>
      </c>
      <c r="L623">
        <v>87</v>
      </c>
      <c r="M623">
        <v>0.15</v>
      </c>
      <c r="N623">
        <v>0.11</v>
      </c>
      <c r="O623">
        <v>0.42</v>
      </c>
      <c r="P623">
        <v>0</v>
      </c>
      <c r="Q623">
        <v>285</v>
      </c>
      <c r="R623">
        <v>51</v>
      </c>
      <c r="S623">
        <v>-152</v>
      </c>
      <c r="T623">
        <v>26</v>
      </c>
      <c r="U623">
        <v>26</v>
      </c>
      <c r="V623">
        <v>26</v>
      </c>
      <c r="W623">
        <v>20</v>
      </c>
      <c r="X623" t="s">
        <v>133</v>
      </c>
      <c r="Y623">
        <v>78</v>
      </c>
      <c r="Z623">
        <v>48</v>
      </c>
      <c r="AA623">
        <v>15</v>
      </c>
      <c r="AB623">
        <v>98</v>
      </c>
    </row>
    <row r="624" spans="1:28" x14ac:dyDescent="0.2">
      <c r="A624" s="4">
        <v>38460199</v>
      </c>
      <c r="B624" s="1">
        <v>43652</v>
      </c>
      <c r="C624" s="13">
        <v>0.3500509259259259</v>
      </c>
      <c r="D624" t="s">
        <v>129</v>
      </c>
      <c r="E624" t="s">
        <v>130</v>
      </c>
      <c r="F624">
        <v>2.71</v>
      </c>
      <c r="G624" t="s">
        <v>130</v>
      </c>
      <c r="H624">
        <v>35.890999999999998</v>
      </c>
      <c r="I624">
        <v>-117.72799999999999</v>
      </c>
      <c r="J624">
        <v>5.3</v>
      </c>
      <c r="K624" t="s">
        <v>131</v>
      </c>
      <c r="L624">
        <v>64</v>
      </c>
      <c r="M624">
        <v>0.11</v>
      </c>
      <c r="N624">
        <v>0.11</v>
      </c>
      <c r="O624">
        <v>0.42</v>
      </c>
      <c r="P624">
        <v>0</v>
      </c>
      <c r="Q624">
        <v>346</v>
      </c>
      <c r="R624">
        <v>75</v>
      </c>
      <c r="S624">
        <v>177</v>
      </c>
      <c r="T624">
        <v>24</v>
      </c>
      <c r="U624">
        <v>21</v>
      </c>
      <c r="V624">
        <v>15</v>
      </c>
      <c r="W624">
        <v>6</v>
      </c>
      <c r="X624" t="s">
        <v>131</v>
      </c>
      <c r="Y624">
        <v>89</v>
      </c>
      <c r="Z624">
        <v>46</v>
      </c>
      <c r="AA624">
        <v>15</v>
      </c>
      <c r="AB624">
        <v>87</v>
      </c>
    </row>
    <row r="625" spans="1:28" ht="17" x14ac:dyDescent="0.25">
      <c r="A625" s="3">
        <v>38460215</v>
      </c>
      <c r="B625" s="1">
        <v>43652</v>
      </c>
      <c r="C625" s="13">
        <v>0.35115347222222221</v>
      </c>
      <c r="D625" t="s">
        <v>129</v>
      </c>
      <c r="E625" t="s">
        <v>130</v>
      </c>
      <c r="F625">
        <v>2.23</v>
      </c>
      <c r="G625" t="s">
        <v>130</v>
      </c>
      <c r="H625">
        <v>35.896999999999998</v>
      </c>
      <c r="I625">
        <v>-117.69799999999999</v>
      </c>
      <c r="J625">
        <v>7.9</v>
      </c>
      <c r="K625" t="s">
        <v>131</v>
      </c>
      <c r="L625">
        <v>56</v>
      </c>
      <c r="M625">
        <v>0.14000000000000001</v>
      </c>
      <c r="N625">
        <v>0.14000000000000001</v>
      </c>
      <c r="O625">
        <v>0.42</v>
      </c>
      <c r="P625">
        <v>0</v>
      </c>
      <c r="Q625">
        <v>169</v>
      </c>
      <c r="R625">
        <v>84</v>
      </c>
      <c r="S625">
        <v>-175</v>
      </c>
      <c r="T625">
        <v>44</v>
      </c>
      <c r="U625">
        <v>43</v>
      </c>
      <c r="V625">
        <v>10</v>
      </c>
      <c r="W625">
        <v>31</v>
      </c>
      <c r="X625" t="s">
        <v>134</v>
      </c>
      <c r="Y625">
        <v>32</v>
      </c>
      <c r="Z625">
        <v>49</v>
      </c>
      <c r="AA625">
        <v>5</v>
      </c>
      <c r="AB625">
        <v>64</v>
      </c>
    </row>
    <row r="626" spans="1:28" ht="17" x14ac:dyDescent="0.25">
      <c r="A626" s="3">
        <v>38460223</v>
      </c>
      <c r="B626" s="1">
        <v>43652</v>
      </c>
      <c r="C626" s="13">
        <v>0.35198009259259261</v>
      </c>
      <c r="D626" t="s">
        <v>129</v>
      </c>
      <c r="E626" t="s">
        <v>130</v>
      </c>
      <c r="F626">
        <v>3.27</v>
      </c>
      <c r="G626" t="s">
        <v>130</v>
      </c>
      <c r="H626">
        <v>35.569000000000003</v>
      </c>
      <c r="I626">
        <v>-117.38800000000001</v>
      </c>
      <c r="J626">
        <v>7</v>
      </c>
      <c r="K626" t="s">
        <v>133</v>
      </c>
      <c r="L626">
        <v>20</v>
      </c>
      <c r="M626">
        <v>0.3</v>
      </c>
      <c r="N626">
        <v>1.18</v>
      </c>
      <c r="O626">
        <v>0.79</v>
      </c>
      <c r="P626">
        <v>0</v>
      </c>
      <c r="Q626">
        <v>178</v>
      </c>
      <c r="R626">
        <v>77</v>
      </c>
      <c r="S626">
        <v>84</v>
      </c>
      <c r="T626">
        <v>33</v>
      </c>
      <c r="U626">
        <v>30</v>
      </c>
      <c r="V626">
        <v>18</v>
      </c>
      <c r="W626">
        <v>19</v>
      </c>
      <c r="X626" t="s">
        <v>133</v>
      </c>
      <c r="Y626">
        <v>72</v>
      </c>
      <c r="Z626">
        <v>43</v>
      </c>
      <c r="AA626">
        <v>0</v>
      </c>
      <c r="AB626">
        <v>0</v>
      </c>
    </row>
    <row r="627" spans="1:28" ht="17" x14ac:dyDescent="0.25">
      <c r="A627" s="3">
        <v>38460255</v>
      </c>
      <c r="B627" s="1">
        <v>43652</v>
      </c>
      <c r="C627" s="13">
        <v>0.35316863425925926</v>
      </c>
      <c r="D627" t="s">
        <v>129</v>
      </c>
      <c r="E627" t="s">
        <v>130</v>
      </c>
      <c r="F627">
        <v>3.59</v>
      </c>
      <c r="G627" t="s">
        <v>48</v>
      </c>
      <c r="H627">
        <v>35.631999999999998</v>
      </c>
      <c r="I627">
        <v>-117.41</v>
      </c>
      <c r="J627">
        <v>3.1</v>
      </c>
      <c r="K627" t="s">
        <v>131</v>
      </c>
      <c r="L627">
        <v>88</v>
      </c>
      <c r="M627">
        <v>0.15</v>
      </c>
      <c r="N627">
        <v>0.13</v>
      </c>
      <c r="O627">
        <v>0.43</v>
      </c>
      <c r="P627">
        <v>0</v>
      </c>
      <c r="Q627">
        <v>276</v>
      </c>
      <c r="R627">
        <v>68</v>
      </c>
      <c r="S627">
        <v>177</v>
      </c>
      <c r="T627">
        <v>23</v>
      </c>
      <c r="U627">
        <v>30</v>
      </c>
      <c r="V627">
        <v>132</v>
      </c>
      <c r="W627">
        <v>43</v>
      </c>
      <c r="X627" t="s">
        <v>133</v>
      </c>
      <c r="Y627">
        <v>79</v>
      </c>
      <c r="Z627">
        <v>81</v>
      </c>
      <c r="AA627">
        <v>73</v>
      </c>
      <c r="AB627">
        <v>62</v>
      </c>
    </row>
    <row r="628" spans="1:28" ht="17" x14ac:dyDescent="0.25">
      <c r="A628" s="3">
        <v>38460279</v>
      </c>
      <c r="B628" s="1">
        <v>43652</v>
      </c>
      <c r="C628" s="13">
        <v>0.35496863425925929</v>
      </c>
      <c r="D628" t="s">
        <v>129</v>
      </c>
      <c r="E628" t="s">
        <v>130</v>
      </c>
      <c r="F628">
        <v>3.23</v>
      </c>
      <c r="G628" t="s">
        <v>130</v>
      </c>
      <c r="H628">
        <v>35.893999999999998</v>
      </c>
      <c r="I628">
        <v>-117.723</v>
      </c>
      <c r="J628">
        <v>4.2</v>
      </c>
      <c r="K628" t="s">
        <v>131</v>
      </c>
      <c r="L628">
        <v>60</v>
      </c>
      <c r="M628">
        <v>0.13</v>
      </c>
      <c r="N628">
        <v>0.14000000000000001</v>
      </c>
      <c r="O628">
        <v>0.31</v>
      </c>
      <c r="P628">
        <v>0</v>
      </c>
      <c r="Q628">
        <v>308</v>
      </c>
      <c r="R628">
        <v>48</v>
      </c>
      <c r="S628">
        <v>52</v>
      </c>
      <c r="T628">
        <v>42</v>
      </c>
      <c r="U628">
        <v>25</v>
      </c>
      <c r="V628">
        <v>56</v>
      </c>
      <c r="W628">
        <v>36</v>
      </c>
      <c r="X628" t="s">
        <v>133</v>
      </c>
      <c r="Y628">
        <v>70</v>
      </c>
      <c r="Z628">
        <v>73</v>
      </c>
      <c r="AA628">
        <v>14</v>
      </c>
      <c r="AB628">
        <v>69</v>
      </c>
    </row>
    <row r="629" spans="1:28" ht="17" x14ac:dyDescent="0.25">
      <c r="A629" s="3">
        <v>38460287</v>
      </c>
      <c r="B629" s="1">
        <v>43652</v>
      </c>
      <c r="C629" s="13">
        <v>0.35571342592592597</v>
      </c>
      <c r="D629" t="s">
        <v>129</v>
      </c>
      <c r="E629" t="s">
        <v>130</v>
      </c>
      <c r="F629">
        <v>2.27</v>
      </c>
      <c r="G629" t="s">
        <v>130</v>
      </c>
      <c r="H629">
        <v>35.844999999999999</v>
      </c>
      <c r="I629">
        <v>-117.679</v>
      </c>
      <c r="J629">
        <v>6.6</v>
      </c>
      <c r="K629" t="s">
        <v>131</v>
      </c>
      <c r="L629">
        <v>40</v>
      </c>
      <c r="M629">
        <v>0.2</v>
      </c>
      <c r="N629">
        <v>0.28000000000000003</v>
      </c>
      <c r="O629">
        <v>0.71</v>
      </c>
      <c r="P629">
        <v>0</v>
      </c>
      <c r="Q629">
        <v>353</v>
      </c>
      <c r="R629">
        <v>80</v>
      </c>
      <c r="S629">
        <v>161</v>
      </c>
      <c r="T629">
        <v>44</v>
      </c>
      <c r="U629">
        <v>46</v>
      </c>
      <c r="V629">
        <v>13</v>
      </c>
      <c r="W629">
        <v>17</v>
      </c>
      <c r="X629" t="s">
        <v>134</v>
      </c>
      <c r="Y629">
        <v>33</v>
      </c>
      <c r="Z629">
        <v>26</v>
      </c>
      <c r="AA629">
        <v>2</v>
      </c>
      <c r="AB629">
        <v>87</v>
      </c>
    </row>
    <row r="630" spans="1:28" x14ac:dyDescent="0.2">
      <c r="A630" s="4">
        <v>38460295</v>
      </c>
      <c r="B630" s="1">
        <v>43652</v>
      </c>
      <c r="C630" s="13">
        <v>0.35593680555555557</v>
      </c>
      <c r="D630" t="s">
        <v>129</v>
      </c>
      <c r="E630" t="s">
        <v>130</v>
      </c>
      <c r="F630">
        <v>2.62</v>
      </c>
      <c r="G630" t="s">
        <v>130</v>
      </c>
      <c r="H630">
        <v>35.619999999999997</v>
      </c>
      <c r="I630">
        <v>-117.43899999999999</v>
      </c>
      <c r="J630">
        <v>6.5</v>
      </c>
      <c r="K630" t="s">
        <v>131</v>
      </c>
      <c r="L630">
        <v>69</v>
      </c>
      <c r="M630">
        <v>0.16</v>
      </c>
      <c r="N630">
        <v>0.17</v>
      </c>
      <c r="O630">
        <v>0.4</v>
      </c>
      <c r="P630">
        <v>0</v>
      </c>
      <c r="Q630">
        <v>307</v>
      </c>
      <c r="R630">
        <v>85</v>
      </c>
      <c r="S630">
        <v>147</v>
      </c>
      <c r="T630">
        <v>20</v>
      </c>
      <c r="U630">
        <v>34</v>
      </c>
      <c r="V630">
        <v>14</v>
      </c>
      <c r="W630">
        <v>26</v>
      </c>
      <c r="X630" t="s">
        <v>133</v>
      </c>
      <c r="Y630">
        <v>74</v>
      </c>
      <c r="Z630">
        <v>28</v>
      </c>
      <c r="AA630">
        <v>12</v>
      </c>
      <c r="AB630">
        <v>162</v>
      </c>
    </row>
    <row r="631" spans="1:28" ht="17" x14ac:dyDescent="0.25">
      <c r="A631" s="3">
        <v>38460303</v>
      </c>
      <c r="B631" s="1">
        <v>43652</v>
      </c>
      <c r="C631" s="13">
        <v>0.35613217592592594</v>
      </c>
      <c r="D631" t="s">
        <v>129</v>
      </c>
      <c r="E631" t="s">
        <v>130</v>
      </c>
      <c r="F631">
        <v>2.64</v>
      </c>
      <c r="G631" t="s">
        <v>130</v>
      </c>
      <c r="H631">
        <v>35.718000000000004</v>
      </c>
      <c r="I631">
        <v>-117.539</v>
      </c>
      <c r="J631">
        <v>7.5</v>
      </c>
      <c r="K631" t="s">
        <v>131</v>
      </c>
      <c r="L631">
        <v>43</v>
      </c>
      <c r="M631">
        <v>0.19</v>
      </c>
      <c r="N631">
        <v>0.26</v>
      </c>
      <c r="O631">
        <v>1.1399999999999999</v>
      </c>
      <c r="P631">
        <v>0</v>
      </c>
      <c r="Q631">
        <v>185</v>
      </c>
      <c r="R631">
        <v>52</v>
      </c>
      <c r="S631">
        <v>-113</v>
      </c>
      <c r="T631">
        <v>52</v>
      </c>
      <c r="U631">
        <v>51</v>
      </c>
      <c r="V631">
        <v>9</v>
      </c>
      <c r="W631">
        <v>11</v>
      </c>
      <c r="X631" t="s">
        <v>134</v>
      </c>
      <c r="Y631">
        <v>26</v>
      </c>
      <c r="Z631">
        <v>27</v>
      </c>
      <c r="AA631">
        <v>2</v>
      </c>
      <c r="AB631">
        <v>128</v>
      </c>
    </row>
    <row r="632" spans="1:28" x14ac:dyDescent="0.2">
      <c r="A632" s="4">
        <v>38460311</v>
      </c>
      <c r="B632" s="1">
        <v>43652</v>
      </c>
      <c r="C632" s="13">
        <v>0.35622164351851854</v>
      </c>
      <c r="D632" t="s">
        <v>129</v>
      </c>
      <c r="E632" t="s">
        <v>130</v>
      </c>
      <c r="F632">
        <v>4.5599999999999996</v>
      </c>
      <c r="G632" t="s">
        <v>47</v>
      </c>
      <c r="H632">
        <v>35.639000000000003</v>
      </c>
      <c r="I632">
        <v>-117.491</v>
      </c>
      <c r="J632">
        <v>3.1</v>
      </c>
      <c r="K632" t="s">
        <v>131</v>
      </c>
      <c r="L632">
        <v>239</v>
      </c>
      <c r="M632">
        <v>0.15</v>
      </c>
      <c r="N632">
        <v>0.11</v>
      </c>
      <c r="O632">
        <v>0.27</v>
      </c>
      <c r="P632">
        <v>0</v>
      </c>
      <c r="Q632">
        <v>149</v>
      </c>
      <c r="R632">
        <v>73</v>
      </c>
      <c r="S632">
        <v>168</v>
      </c>
      <c r="T632">
        <v>7</v>
      </c>
      <c r="U632">
        <v>11</v>
      </c>
      <c r="V632">
        <v>133</v>
      </c>
      <c r="W632">
        <v>20</v>
      </c>
      <c r="X632" t="s">
        <v>131</v>
      </c>
      <c r="Y632">
        <v>100</v>
      </c>
      <c r="Z632">
        <v>80</v>
      </c>
      <c r="AA632">
        <v>103</v>
      </c>
      <c r="AB632">
        <v>61</v>
      </c>
    </row>
    <row r="633" spans="1:28" ht="17" x14ac:dyDescent="0.25">
      <c r="A633" s="3">
        <v>37482453</v>
      </c>
      <c r="B633" s="1">
        <v>43652</v>
      </c>
      <c r="C633" s="13">
        <v>0.35781296296296294</v>
      </c>
      <c r="D633" t="s">
        <v>129</v>
      </c>
      <c r="E633" t="s">
        <v>130</v>
      </c>
      <c r="F633">
        <v>2.5499999999999998</v>
      </c>
      <c r="G633" t="s">
        <v>130</v>
      </c>
      <c r="H633">
        <v>35.902000000000001</v>
      </c>
      <c r="I633">
        <v>-117.73099999999999</v>
      </c>
      <c r="J633">
        <v>6.7</v>
      </c>
      <c r="K633" t="s">
        <v>131</v>
      </c>
      <c r="L633">
        <v>35</v>
      </c>
      <c r="M633">
        <v>0.09</v>
      </c>
      <c r="N633">
        <v>0.15</v>
      </c>
      <c r="O633">
        <v>0.34</v>
      </c>
      <c r="P633">
        <v>0</v>
      </c>
      <c r="Q633">
        <v>178</v>
      </c>
      <c r="R633">
        <v>31</v>
      </c>
      <c r="S633">
        <v>-139</v>
      </c>
      <c r="T633">
        <v>52</v>
      </c>
      <c r="U633">
        <v>52</v>
      </c>
      <c r="V633">
        <v>8</v>
      </c>
      <c r="W633">
        <v>13</v>
      </c>
      <c r="X633" t="s">
        <v>134</v>
      </c>
      <c r="Y633">
        <v>22</v>
      </c>
      <c r="Z633">
        <v>41</v>
      </c>
      <c r="AA633">
        <v>0</v>
      </c>
      <c r="AB633">
        <v>0</v>
      </c>
    </row>
    <row r="634" spans="1:28" ht="17" x14ac:dyDescent="0.25">
      <c r="A634" s="3">
        <v>38460319</v>
      </c>
      <c r="B634" s="1">
        <v>43652</v>
      </c>
      <c r="C634" s="13">
        <v>0.35793796296296293</v>
      </c>
      <c r="D634" t="s">
        <v>129</v>
      </c>
      <c r="E634" t="s">
        <v>130</v>
      </c>
      <c r="F634">
        <v>2.54</v>
      </c>
      <c r="G634" t="s">
        <v>130</v>
      </c>
      <c r="H634">
        <v>35.814</v>
      </c>
      <c r="I634">
        <v>-117.633</v>
      </c>
      <c r="J634">
        <v>6.4</v>
      </c>
      <c r="K634" t="s">
        <v>131</v>
      </c>
      <c r="L634">
        <v>47</v>
      </c>
      <c r="M634">
        <v>0.14000000000000001</v>
      </c>
      <c r="N634">
        <v>0.17</v>
      </c>
      <c r="O634">
        <v>0.37</v>
      </c>
      <c r="P634">
        <v>0</v>
      </c>
      <c r="Q634">
        <v>261</v>
      </c>
      <c r="R634">
        <v>77</v>
      </c>
      <c r="S634">
        <v>178</v>
      </c>
      <c r="T634">
        <v>48</v>
      </c>
      <c r="U634">
        <v>45</v>
      </c>
      <c r="V634">
        <v>9</v>
      </c>
      <c r="W634">
        <v>18</v>
      </c>
      <c r="X634" t="s">
        <v>134</v>
      </c>
      <c r="Y634">
        <v>27</v>
      </c>
      <c r="Z634">
        <v>24</v>
      </c>
      <c r="AA634">
        <v>1</v>
      </c>
      <c r="AB634">
        <v>85</v>
      </c>
    </row>
    <row r="635" spans="1:28" ht="17" x14ac:dyDescent="0.25">
      <c r="A635" s="3">
        <v>38460335</v>
      </c>
      <c r="B635" s="1">
        <v>43652</v>
      </c>
      <c r="C635" s="13">
        <v>0.35889895833333335</v>
      </c>
      <c r="D635" t="s">
        <v>129</v>
      </c>
      <c r="E635" t="s">
        <v>130</v>
      </c>
      <c r="F635">
        <v>3.07</v>
      </c>
      <c r="G635" t="s">
        <v>130</v>
      </c>
      <c r="H635">
        <v>35.679000000000002</v>
      </c>
      <c r="I635">
        <v>-117.49299999999999</v>
      </c>
      <c r="J635">
        <v>1.4</v>
      </c>
      <c r="K635" t="s">
        <v>131</v>
      </c>
      <c r="L635">
        <v>47</v>
      </c>
      <c r="M635">
        <v>0.11</v>
      </c>
      <c r="N635">
        <v>0.12</v>
      </c>
      <c r="O635">
        <v>0.26</v>
      </c>
      <c r="P635">
        <v>0</v>
      </c>
      <c r="Q635">
        <v>121</v>
      </c>
      <c r="R635">
        <v>89</v>
      </c>
      <c r="S635">
        <v>105</v>
      </c>
      <c r="T635">
        <v>21</v>
      </c>
      <c r="U635">
        <v>27</v>
      </c>
      <c r="V635">
        <v>34</v>
      </c>
      <c r="W635">
        <v>40</v>
      </c>
      <c r="X635" t="s">
        <v>131</v>
      </c>
      <c r="Y635">
        <v>90</v>
      </c>
      <c r="Z635">
        <v>78</v>
      </c>
      <c r="AA635">
        <v>12</v>
      </c>
      <c r="AB635">
        <v>63</v>
      </c>
    </row>
    <row r="636" spans="1:28" x14ac:dyDescent="0.2">
      <c r="A636" s="4">
        <v>38460343</v>
      </c>
      <c r="B636" s="1">
        <v>43652</v>
      </c>
      <c r="C636" s="13">
        <v>0.35967210648148146</v>
      </c>
      <c r="D636" t="s">
        <v>129</v>
      </c>
      <c r="E636" t="s">
        <v>130</v>
      </c>
      <c r="F636">
        <v>2.46</v>
      </c>
      <c r="G636" t="s">
        <v>130</v>
      </c>
      <c r="H636">
        <v>35.872999999999998</v>
      </c>
      <c r="I636">
        <v>-117.669</v>
      </c>
      <c r="J636">
        <v>6.4</v>
      </c>
      <c r="K636" t="s">
        <v>131</v>
      </c>
      <c r="L636">
        <v>62</v>
      </c>
      <c r="M636">
        <v>0.2</v>
      </c>
      <c r="N636">
        <v>0.19</v>
      </c>
      <c r="O636">
        <v>0.52</v>
      </c>
      <c r="P636">
        <v>0</v>
      </c>
      <c r="Q636">
        <v>317</v>
      </c>
      <c r="R636">
        <v>79</v>
      </c>
      <c r="S636">
        <v>137</v>
      </c>
      <c r="T636">
        <v>37</v>
      </c>
      <c r="U636">
        <v>27</v>
      </c>
      <c r="V636">
        <v>17</v>
      </c>
      <c r="W636">
        <v>13</v>
      </c>
      <c r="X636" t="s">
        <v>133</v>
      </c>
      <c r="Y636">
        <v>69</v>
      </c>
      <c r="Z636">
        <v>29</v>
      </c>
      <c r="AA636">
        <v>7</v>
      </c>
      <c r="AB636">
        <v>103</v>
      </c>
    </row>
    <row r="637" spans="1:28" ht="17" x14ac:dyDescent="0.25">
      <c r="A637" s="3">
        <v>38460375</v>
      </c>
      <c r="B637" s="1">
        <v>43652</v>
      </c>
      <c r="C637" s="13">
        <v>0.36091238425925926</v>
      </c>
      <c r="D637" t="s">
        <v>129</v>
      </c>
      <c r="E637" t="s">
        <v>130</v>
      </c>
      <c r="F637">
        <v>3.09</v>
      </c>
      <c r="G637" t="s">
        <v>130</v>
      </c>
      <c r="H637">
        <v>35.921999999999997</v>
      </c>
      <c r="I637">
        <v>-117.71</v>
      </c>
      <c r="J637">
        <v>2.8</v>
      </c>
      <c r="K637" t="s">
        <v>131</v>
      </c>
      <c r="L637">
        <v>53</v>
      </c>
      <c r="M637">
        <v>0.09</v>
      </c>
      <c r="N637">
        <v>0.1</v>
      </c>
      <c r="O637">
        <v>0.2</v>
      </c>
      <c r="P637">
        <v>0</v>
      </c>
      <c r="Q637">
        <v>155</v>
      </c>
      <c r="R637">
        <v>76</v>
      </c>
      <c r="S637">
        <v>175</v>
      </c>
      <c r="T637">
        <v>28</v>
      </c>
      <c r="U637">
        <v>35</v>
      </c>
      <c r="V637">
        <v>50</v>
      </c>
      <c r="W637">
        <v>39</v>
      </c>
      <c r="X637" t="s">
        <v>133</v>
      </c>
      <c r="Y637">
        <v>64</v>
      </c>
      <c r="Z637">
        <v>83</v>
      </c>
      <c r="AA637">
        <v>24</v>
      </c>
      <c r="AB637">
        <v>36</v>
      </c>
    </row>
    <row r="638" spans="1:28" ht="17" x14ac:dyDescent="0.25">
      <c r="A638" s="3">
        <v>38460399</v>
      </c>
      <c r="B638" s="1">
        <v>43652</v>
      </c>
      <c r="C638" s="13">
        <v>0.3616392361111111</v>
      </c>
      <c r="D638" t="s">
        <v>129</v>
      </c>
      <c r="E638" t="s">
        <v>130</v>
      </c>
      <c r="F638">
        <v>2.79</v>
      </c>
      <c r="G638" t="s">
        <v>130</v>
      </c>
      <c r="H638">
        <v>35.901000000000003</v>
      </c>
      <c r="I638">
        <v>-117.705</v>
      </c>
      <c r="J638">
        <v>7.4</v>
      </c>
      <c r="K638" t="s">
        <v>131</v>
      </c>
      <c r="L638">
        <v>54</v>
      </c>
      <c r="M638">
        <v>0.15</v>
      </c>
      <c r="N638">
        <v>0.15</v>
      </c>
      <c r="O638">
        <v>0.47</v>
      </c>
      <c r="P638">
        <v>0</v>
      </c>
      <c r="Q638">
        <v>12</v>
      </c>
      <c r="R638">
        <v>88</v>
      </c>
      <c r="S638">
        <v>-159</v>
      </c>
      <c r="T638">
        <v>35</v>
      </c>
      <c r="U638">
        <v>40</v>
      </c>
      <c r="V638">
        <v>16</v>
      </c>
      <c r="W638">
        <v>11</v>
      </c>
      <c r="X638" t="s">
        <v>132</v>
      </c>
      <c r="Y638">
        <v>53</v>
      </c>
      <c r="Z638">
        <v>42</v>
      </c>
      <c r="AA638">
        <v>6</v>
      </c>
      <c r="AB638">
        <v>114</v>
      </c>
    </row>
    <row r="639" spans="1:28" ht="17" x14ac:dyDescent="0.25">
      <c r="A639" s="3">
        <v>38460415</v>
      </c>
      <c r="B639" s="1">
        <v>43652</v>
      </c>
      <c r="C639" s="13">
        <v>0.36218796296296296</v>
      </c>
      <c r="D639" t="s">
        <v>129</v>
      </c>
      <c r="E639" t="s">
        <v>130</v>
      </c>
      <c r="F639">
        <v>3.35</v>
      </c>
      <c r="G639" t="s">
        <v>130</v>
      </c>
      <c r="H639">
        <v>35.701999999999998</v>
      </c>
      <c r="I639">
        <v>-117.51</v>
      </c>
      <c r="J639">
        <v>2.6</v>
      </c>
      <c r="K639" t="s">
        <v>131</v>
      </c>
      <c r="L639">
        <v>92</v>
      </c>
      <c r="M639">
        <v>0.15</v>
      </c>
      <c r="N639">
        <v>0.12</v>
      </c>
      <c r="O639">
        <v>0.27</v>
      </c>
      <c r="P639">
        <v>0</v>
      </c>
      <c r="Q639">
        <v>343</v>
      </c>
      <c r="R639">
        <v>58</v>
      </c>
      <c r="S639">
        <v>-171</v>
      </c>
      <c r="T639">
        <v>24</v>
      </c>
      <c r="U639">
        <v>18</v>
      </c>
      <c r="V639">
        <v>87</v>
      </c>
      <c r="W639">
        <v>41</v>
      </c>
      <c r="X639" t="s">
        <v>131</v>
      </c>
      <c r="Y639">
        <v>87</v>
      </c>
      <c r="Z639">
        <v>81</v>
      </c>
      <c r="AA639">
        <v>49</v>
      </c>
      <c r="AB639">
        <v>66</v>
      </c>
    </row>
    <row r="640" spans="1:28" x14ac:dyDescent="0.2">
      <c r="A640" s="4">
        <v>38460431</v>
      </c>
      <c r="B640" s="1">
        <v>43652</v>
      </c>
      <c r="C640" s="13">
        <v>0.3630434027777778</v>
      </c>
      <c r="D640" t="s">
        <v>129</v>
      </c>
      <c r="E640" t="s">
        <v>130</v>
      </c>
      <c r="F640">
        <v>2.67</v>
      </c>
      <c r="G640" t="s">
        <v>130</v>
      </c>
      <c r="H640">
        <v>35.648000000000003</v>
      </c>
      <c r="I640">
        <v>-117.432</v>
      </c>
      <c r="J640">
        <v>8.3000000000000007</v>
      </c>
      <c r="K640" t="s">
        <v>131</v>
      </c>
      <c r="L640">
        <v>61</v>
      </c>
      <c r="M640">
        <v>0.14000000000000001</v>
      </c>
      <c r="N640">
        <v>0.16</v>
      </c>
      <c r="O640">
        <v>0.4</v>
      </c>
      <c r="P640">
        <v>0</v>
      </c>
      <c r="Q640">
        <v>130</v>
      </c>
      <c r="R640">
        <v>86</v>
      </c>
      <c r="S640">
        <v>-154</v>
      </c>
      <c r="T640">
        <v>28</v>
      </c>
      <c r="U640">
        <v>34</v>
      </c>
      <c r="V640">
        <v>16</v>
      </c>
      <c r="W640">
        <v>36</v>
      </c>
      <c r="X640" t="s">
        <v>133</v>
      </c>
      <c r="Y640">
        <v>64</v>
      </c>
      <c r="Z640">
        <v>32</v>
      </c>
      <c r="AA640">
        <v>6</v>
      </c>
      <c r="AB640">
        <v>127</v>
      </c>
    </row>
    <row r="641" spans="1:28" ht="17" x14ac:dyDescent="0.25">
      <c r="A641" s="3">
        <v>38460439</v>
      </c>
      <c r="B641" s="1">
        <v>43652</v>
      </c>
      <c r="C641" s="13">
        <v>0.36330856481481483</v>
      </c>
      <c r="D641" t="s">
        <v>129</v>
      </c>
      <c r="E641" t="s">
        <v>130</v>
      </c>
      <c r="F641">
        <v>2.61</v>
      </c>
      <c r="G641" t="s">
        <v>130</v>
      </c>
      <c r="H641">
        <v>35.698999999999998</v>
      </c>
      <c r="I641">
        <v>-117.514</v>
      </c>
      <c r="J641">
        <v>8.6999999999999993</v>
      </c>
      <c r="K641" t="s">
        <v>131</v>
      </c>
      <c r="L641">
        <v>54</v>
      </c>
      <c r="M641">
        <v>0.13</v>
      </c>
      <c r="N641">
        <v>0.14000000000000001</v>
      </c>
      <c r="O641">
        <v>0.54</v>
      </c>
      <c r="P641">
        <v>0</v>
      </c>
      <c r="Q641">
        <v>181</v>
      </c>
      <c r="R641">
        <v>74</v>
      </c>
      <c r="S641">
        <v>-163</v>
      </c>
      <c r="T641">
        <v>50</v>
      </c>
      <c r="U641">
        <v>47</v>
      </c>
      <c r="V641">
        <v>10</v>
      </c>
      <c r="W641">
        <v>15</v>
      </c>
      <c r="X641" t="s">
        <v>134</v>
      </c>
      <c r="Y641">
        <v>25</v>
      </c>
      <c r="Z641">
        <v>36</v>
      </c>
      <c r="AA641">
        <v>2</v>
      </c>
      <c r="AB641">
        <v>78</v>
      </c>
    </row>
    <row r="642" spans="1:28" ht="17" x14ac:dyDescent="0.25">
      <c r="A642" s="3">
        <v>38460447</v>
      </c>
      <c r="B642" s="1">
        <v>43652</v>
      </c>
      <c r="C642" s="13">
        <v>0.36446631944444441</v>
      </c>
      <c r="D642" t="s">
        <v>129</v>
      </c>
      <c r="E642" t="s">
        <v>130</v>
      </c>
      <c r="F642">
        <v>2.29</v>
      </c>
      <c r="G642" t="s">
        <v>130</v>
      </c>
      <c r="H642">
        <v>35.814</v>
      </c>
      <c r="I642">
        <v>-117.655</v>
      </c>
      <c r="J642">
        <v>0.1</v>
      </c>
      <c r="K642" t="s">
        <v>131</v>
      </c>
      <c r="L642">
        <v>61</v>
      </c>
      <c r="M642">
        <v>0.19</v>
      </c>
      <c r="N642">
        <v>0.18</v>
      </c>
      <c r="O642">
        <v>0.34</v>
      </c>
      <c r="P642">
        <v>0</v>
      </c>
      <c r="Q642">
        <v>261</v>
      </c>
      <c r="R642">
        <v>82</v>
      </c>
      <c r="S642">
        <v>-160</v>
      </c>
      <c r="T642">
        <v>52</v>
      </c>
      <c r="U642">
        <v>47</v>
      </c>
      <c r="V642">
        <v>11</v>
      </c>
      <c r="W642">
        <v>35</v>
      </c>
      <c r="X642" t="s">
        <v>134</v>
      </c>
      <c r="Y642">
        <v>31</v>
      </c>
      <c r="Z642">
        <v>71</v>
      </c>
      <c r="AA642">
        <v>5</v>
      </c>
      <c r="AB642">
        <v>41</v>
      </c>
    </row>
    <row r="643" spans="1:28" ht="17" x14ac:dyDescent="0.25">
      <c r="A643" s="3">
        <v>38460471</v>
      </c>
      <c r="B643" s="1">
        <v>43652</v>
      </c>
      <c r="C643" s="13">
        <v>0.36565312499999997</v>
      </c>
      <c r="D643" t="s">
        <v>129</v>
      </c>
      <c r="E643" t="s">
        <v>130</v>
      </c>
      <c r="F643">
        <v>3.27</v>
      </c>
      <c r="G643" t="s">
        <v>130</v>
      </c>
      <c r="H643">
        <v>35.677</v>
      </c>
      <c r="I643">
        <v>-117.586</v>
      </c>
      <c r="J643">
        <v>9.1999999999999993</v>
      </c>
      <c r="K643" t="s">
        <v>131</v>
      </c>
      <c r="L643">
        <v>69</v>
      </c>
      <c r="M643">
        <v>0.16</v>
      </c>
      <c r="N643">
        <v>0.17</v>
      </c>
      <c r="O643">
        <v>0.49</v>
      </c>
      <c r="P643">
        <v>0</v>
      </c>
      <c r="Q643">
        <v>199</v>
      </c>
      <c r="R643">
        <v>35</v>
      </c>
      <c r="S643">
        <v>-173</v>
      </c>
      <c r="T643">
        <v>18</v>
      </c>
      <c r="U643">
        <v>21</v>
      </c>
      <c r="V643">
        <v>55</v>
      </c>
      <c r="W643">
        <v>32</v>
      </c>
      <c r="X643" t="s">
        <v>131</v>
      </c>
      <c r="Y643">
        <v>95</v>
      </c>
      <c r="Z643">
        <v>55</v>
      </c>
      <c r="AA643">
        <v>28</v>
      </c>
      <c r="AB643">
        <v>77</v>
      </c>
    </row>
    <row r="644" spans="1:28" x14ac:dyDescent="0.2">
      <c r="A644" s="4">
        <v>38460527</v>
      </c>
      <c r="B644" s="1">
        <v>43652</v>
      </c>
      <c r="C644" s="13">
        <v>0.3686730324074074</v>
      </c>
      <c r="D644" t="s">
        <v>129</v>
      </c>
      <c r="E644" t="s">
        <v>130</v>
      </c>
      <c r="F644">
        <v>2.2999999999999998</v>
      </c>
      <c r="G644" t="s">
        <v>130</v>
      </c>
      <c r="H644">
        <v>35.634999999999998</v>
      </c>
      <c r="I644">
        <v>-117.43300000000001</v>
      </c>
      <c r="J644">
        <v>6</v>
      </c>
      <c r="K644" t="s">
        <v>131</v>
      </c>
      <c r="L644">
        <v>55</v>
      </c>
      <c r="M644">
        <v>0.14000000000000001</v>
      </c>
      <c r="N644">
        <v>0.17</v>
      </c>
      <c r="O644">
        <v>0.44</v>
      </c>
      <c r="P644">
        <v>0</v>
      </c>
      <c r="Q644">
        <v>128</v>
      </c>
      <c r="R644">
        <v>81</v>
      </c>
      <c r="S644">
        <v>-142</v>
      </c>
      <c r="T644">
        <v>22</v>
      </c>
      <c r="U644">
        <v>34</v>
      </c>
      <c r="V644">
        <v>16</v>
      </c>
      <c r="W644">
        <v>21</v>
      </c>
      <c r="X644" t="s">
        <v>133</v>
      </c>
      <c r="Y644">
        <v>74</v>
      </c>
      <c r="Z644">
        <v>28</v>
      </c>
      <c r="AA644">
        <v>6</v>
      </c>
      <c r="AB644">
        <v>136</v>
      </c>
    </row>
    <row r="645" spans="1:28" ht="17" x14ac:dyDescent="0.25">
      <c r="A645" s="3">
        <v>37483237</v>
      </c>
      <c r="B645" s="1">
        <v>43652</v>
      </c>
      <c r="C645" s="13">
        <v>0.36907361111111109</v>
      </c>
      <c r="D645" t="s">
        <v>129</v>
      </c>
      <c r="E645" t="s">
        <v>130</v>
      </c>
      <c r="F645">
        <v>2.35</v>
      </c>
      <c r="G645" t="s">
        <v>130</v>
      </c>
      <c r="H645">
        <v>35.895000000000003</v>
      </c>
      <c r="I645">
        <v>-117.723</v>
      </c>
      <c r="J645">
        <v>4.8</v>
      </c>
      <c r="K645" t="s">
        <v>131</v>
      </c>
      <c r="L645">
        <v>44</v>
      </c>
      <c r="M645">
        <v>0.11</v>
      </c>
      <c r="N645">
        <v>0.15</v>
      </c>
      <c r="O645">
        <v>0.3</v>
      </c>
      <c r="P645">
        <v>0</v>
      </c>
      <c r="Q645">
        <v>169</v>
      </c>
      <c r="R645">
        <v>54</v>
      </c>
      <c r="S645">
        <v>-88</v>
      </c>
      <c r="T645">
        <v>47</v>
      </c>
      <c r="U645">
        <v>47</v>
      </c>
      <c r="V645">
        <v>8</v>
      </c>
      <c r="W645">
        <v>0</v>
      </c>
      <c r="X645" t="s">
        <v>134</v>
      </c>
      <c r="Y645">
        <v>28</v>
      </c>
      <c r="Z645">
        <v>41</v>
      </c>
      <c r="AA645">
        <v>0</v>
      </c>
      <c r="AB645">
        <v>0</v>
      </c>
    </row>
    <row r="646" spans="1:28" ht="17" x14ac:dyDescent="0.25">
      <c r="A646" s="3">
        <v>37489605</v>
      </c>
      <c r="B646" s="1">
        <v>43652</v>
      </c>
      <c r="C646" s="13">
        <v>0.36996828703703705</v>
      </c>
      <c r="D646" t="s">
        <v>129</v>
      </c>
      <c r="E646" t="s">
        <v>130</v>
      </c>
      <c r="F646">
        <v>2.29</v>
      </c>
      <c r="G646" t="s">
        <v>130</v>
      </c>
      <c r="H646">
        <v>35.892000000000003</v>
      </c>
      <c r="I646">
        <v>-117.726</v>
      </c>
      <c r="J646">
        <v>7.3</v>
      </c>
      <c r="K646" t="s">
        <v>131</v>
      </c>
      <c r="L646">
        <v>45</v>
      </c>
      <c r="M646">
        <v>0.12</v>
      </c>
      <c r="N646">
        <v>0.19</v>
      </c>
      <c r="O646">
        <v>0.37</v>
      </c>
      <c r="P646">
        <v>0</v>
      </c>
      <c r="Q646">
        <v>28</v>
      </c>
      <c r="R646">
        <v>38</v>
      </c>
      <c r="S646">
        <v>-47</v>
      </c>
      <c r="T646">
        <v>42</v>
      </c>
      <c r="U646">
        <v>46</v>
      </c>
      <c r="V646">
        <v>8</v>
      </c>
      <c r="W646">
        <v>6</v>
      </c>
      <c r="X646" t="s">
        <v>134</v>
      </c>
      <c r="Y646">
        <v>39</v>
      </c>
      <c r="Z646">
        <v>47</v>
      </c>
      <c r="AA646">
        <v>3</v>
      </c>
      <c r="AB646">
        <v>90</v>
      </c>
    </row>
    <row r="647" spans="1:28" ht="17" x14ac:dyDescent="0.25">
      <c r="A647" s="3">
        <v>38460543</v>
      </c>
      <c r="B647" s="1">
        <v>43652</v>
      </c>
      <c r="C647" s="13">
        <v>0.37042581018518517</v>
      </c>
      <c r="D647" t="s">
        <v>129</v>
      </c>
      <c r="E647" t="s">
        <v>130</v>
      </c>
      <c r="F647">
        <v>2.08</v>
      </c>
      <c r="G647" t="s">
        <v>130</v>
      </c>
      <c r="H647">
        <v>35.816000000000003</v>
      </c>
      <c r="I647">
        <v>-117.643</v>
      </c>
      <c r="J647">
        <v>6.8</v>
      </c>
      <c r="K647" t="s">
        <v>131</v>
      </c>
      <c r="L647">
        <v>53</v>
      </c>
      <c r="M647">
        <v>0.12</v>
      </c>
      <c r="N647">
        <v>0.14000000000000001</v>
      </c>
      <c r="O647">
        <v>0.27</v>
      </c>
      <c r="P647">
        <v>0</v>
      </c>
      <c r="Q647">
        <v>29</v>
      </c>
      <c r="R647">
        <v>89</v>
      </c>
      <c r="S647">
        <v>-165</v>
      </c>
      <c r="T647">
        <v>48</v>
      </c>
      <c r="U647">
        <v>43</v>
      </c>
      <c r="V647">
        <v>8</v>
      </c>
      <c r="W647">
        <v>6</v>
      </c>
      <c r="X647" t="s">
        <v>134</v>
      </c>
      <c r="Y647">
        <v>31</v>
      </c>
      <c r="Z647">
        <v>28</v>
      </c>
      <c r="AA647">
        <v>5</v>
      </c>
      <c r="AB647">
        <v>141</v>
      </c>
    </row>
    <row r="648" spans="1:28" x14ac:dyDescent="0.2">
      <c r="A648" s="4">
        <v>38460567</v>
      </c>
      <c r="B648" s="1">
        <v>43652</v>
      </c>
      <c r="C648" s="13">
        <v>0.37138472222222219</v>
      </c>
      <c r="D648" t="s">
        <v>129</v>
      </c>
      <c r="E648" t="s">
        <v>130</v>
      </c>
      <c r="F648">
        <v>2.41</v>
      </c>
      <c r="G648" t="s">
        <v>130</v>
      </c>
      <c r="H648">
        <v>35.792000000000002</v>
      </c>
      <c r="I648">
        <v>-117.63200000000001</v>
      </c>
      <c r="J648">
        <v>9.8000000000000007</v>
      </c>
      <c r="K648" t="s">
        <v>131</v>
      </c>
      <c r="L648">
        <v>65</v>
      </c>
      <c r="M648">
        <v>0.14000000000000001</v>
      </c>
      <c r="N648">
        <v>0.15</v>
      </c>
      <c r="O648">
        <v>0.3</v>
      </c>
      <c r="P648">
        <v>0</v>
      </c>
      <c r="Q648">
        <v>165</v>
      </c>
      <c r="R648">
        <v>33</v>
      </c>
      <c r="S648">
        <v>-92</v>
      </c>
      <c r="T648">
        <v>23</v>
      </c>
      <c r="U648">
        <v>22</v>
      </c>
      <c r="V648">
        <v>10</v>
      </c>
      <c r="W648">
        <v>0</v>
      </c>
      <c r="X648" t="s">
        <v>131</v>
      </c>
      <c r="Y648">
        <v>91</v>
      </c>
      <c r="Z648">
        <v>40</v>
      </c>
      <c r="AA648">
        <v>9</v>
      </c>
      <c r="AB648">
        <v>128</v>
      </c>
    </row>
    <row r="649" spans="1:28" ht="17" x14ac:dyDescent="0.25">
      <c r="A649" s="3">
        <v>38460575</v>
      </c>
      <c r="B649" s="1">
        <v>43652</v>
      </c>
      <c r="C649" s="13">
        <v>0.37168101851851848</v>
      </c>
      <c r="D649" t="s">
        <v>129</v>
      </c>
      <c r="E649" t="s">
        <v>130</v>
      </c>
      <c r="F649">
        <v>2.35</v>
      </c>
      <c r="G649" t="s">
        <v>130</v>
      </c>
      <c r="H649">
        <v>35.927</v>
      </c>
      <c r="I649">
        <v>-117.71899999999999</v>
      </c>
      <c r="J649">
        <v>3.9</v>
      </c>
      <c r="K649" t="s">
        <v>131</v>
      </c>
      <c r="L649">
        <v>57</v>
      </c>
      <c r="M649">
        <v>0.12</v>
      </c>
      <c r="N649">
        <v>0.12</v>
      </c>
      <c r="O649">
        <v>0.35</v>
      </c>
      <c r="P649">
        <v>0</v>
      </c>
      <c r="Q649">
        <v>220</v>
      </c>
      <c r="R649">
        <v>49</v>
      </c>
      <c r="S649">
        <v>-89</v>
      </c>
      <c r="T649">
        <v>45</v>
      </c>
      <c r="U649">
        <v>46</v>
      </c>
      <c r="V649">
        <v>8</v>
      </c>
      <c r="W649">
        <v>0</v>
      </c>
      <c r="X649" t="s">
        <v>134</v>
      </c>
      <c r="Y649">
        <v>37</v>
      </c>
      <c r="Z649">
        <v>50</v>
      </c>
      <c r="AA649">
        <v>3</v>
      </c>
      <c r="AB649">
        <v>55</v>
      </c>
    </row>
    <row r="650" spans="1:28" x14ac:dyDescent="0.2">
      <c r="A650" s="4">
        <v>38460615</v>
      </c>
      <c r="B650" s="1">
        <v>43652</v>
      </c>
      <c r="C650" s="13">
        <v>0.3742931712962963</v>
      </c>
      <c r="D650" t="s">
        <v>129</v>
      </c>
      <c r="E650" t="s">
        <v>130</v>
      </c>
      <c r="F650">
        <v>2.73</v>
      </c>
      <c r="G650" t="s">
        <v>130</v>
      </c>
      <c r="H650">
        <v>35.911000000000001</v>
      </c>
      <c r="I650">
        <v>-117.73099999999999</v>
      </c>
      <c r="J650">
        <v>4.4000000000000004</v>
      </c>
      <c r="K650" t="s">
        <v>131</v>
      </c>
      <c r="L650">
        <v>36</v>
      </c>
      <c r="M650">
        <v>0.08</v>
      </c>
      <c r="N650">
        <v>0.12</v>
      </c>
      <c r="O650">
        <v>0.32</v>
      </c>
      <c r="P650">
        <v>0</v>
      </c>
      <c r="Q650">
        <v>348</v>
      </c>
      <c r="R650">
        <v>82</v>
      </c>
      <c r="S650">
        <v>-173</v>
      </c>
      <c r="T650">
        <v>26</v>
      </c>
      <c r="U650">
        <v>20</v>
      </c>
      <c r="V650">
        <v>20</v>
      </c>
      <c r="W650">
        <v>0</v>
      </c>
      <c r="X650" t="s">
        <v>131</v>
      </c>
      <c r="Y650">
        <v>85</v>
      </c>
      <c r="Z650">
        <v>52</v>
      </c>
      <c r="AA650">
        <v>17</v>
      </c>
      <c r="AB650">
        <v>69</v>
      </c>
    </row>
    <row r="651" spans="1:28" ht="17" x14ac:dyDescent="0.25">
      <c r="A651" s="3">
        <v>38460623</v>
      </c>
      <c r="B651" s="1">
        <v>43652</v>
      </c>
      <c r="C651" s="13">
        <v>0.37441307870370372</v>
      </c>
      <c r="D651" t="s">
        <v>129</v>
      </c>
      <c r="E651" t="s">
        <v>130</v>
      </c>
      <c r="F651">
        <v>3.29</v>
      </c>
      <c r="G651" t="s">
        <v>130</v>
      </c>
      <c r="H651">
        <v>35.863999999999997</v>
      </c>
      <c r="I651">
        <v>-117.672</v>
      </c>
      <c r="J651">
        <v>3.9</v>
      </c>
      <c r="K651" t="s">
        <v>131</v>
      </c>
      <c r="L651">
        <v>46</v>
      </c>
      <c r="M651">
        <v>0.11</v>
      </c>
      <c r="N651">
        <v>0.13</v>
      </c>
      <c r="O651">
        <v>0.32</v>
      </c>
      <c r="P651">
        <v>0</v>
      </c>
      <c r="Q651">
        <v>252</v>
      </c>
      <c r="R651">
        <v>37</v>
      </c>
      <c r="S651">
        <v>7</v>
      </c>
      <c r="T651">
        <v>31</v>
      </c>
      <c r="U651">
        <v>31</v>
      </c>
      <c r="V651">
        <v>58</v>
      </c>
      <c r="W651">
        <v>38</v>
      </c>
      <c r="X651" t="s">
        <v>133</v>
      </c>
      <c r="Y651">
        <v>66</v>
      </c>
      <c r="Z651">
        <v>83</v>
      </c>
      <c r="AA651">
        <v>23</v>
      </c>
      <c r="AB651">
        <v>57</v>
      </c>
    </row>
    <row r="652" spans="1:28" x14ac:dyDescent="0.2">
      <c r="A652" s="4">
        <v>38460631</v>
      </c>
      <c r="B652" s="1">
        <v>43652</v>
      </c>
      <c r="C652" s="13">
        <v>0.37495046296296297</v>
      </c>
      <c r="D652" t="s">
        <v>129</v>
      </c>
      <c r="E652" t="s">
        <v>130</v>
      </c>
      <c r="F652">
        <v>3.6</v>
      </c>
      <c r="G652" t="s">
        <v>48</v>
      </c>
      <c r="H652">
        <v>35.601999999999997</v>
      </c>
      <c r="I652">
        <v>-117.38800000000001</v>
      </c>
      <c r="J652">
        <v>6.7</v>
      </c>
      <c r="K652" t="s">
        <v>131</v>
      </c>
      <c r="L652">
        <v>29</v>
      </c>
      <c r="M652">
        <v>0.12</v>
      </c>
      <c r="N652">
        <v>0.26</v>
      </c>
      <c r="O652">
        <v>0.56999999999999995</v>
      </c>
      <c r="P652">
        <v>0</v>
      </c>
      <c r="Q652">
        <v>290</v>
      </c>
      <c r="R652">
        <v>52</v>
      </c>
      <c r="S652">
        <v>-166</v>
      </c>
      <c r="T652">
        <v>37</v>
      </c>
      <c r="U652">
        <v>45</v>
      </c>
      <c r="V652">
        <v>16</v>
      </c>
      <c r="W652">
        <v>18</v>
      </c>
      <c r="X652" t="s">
        <v>134</v>
      </c>
      <c r="Y652">
        <v>46</v>
      </c>
      <c r="Z652">
        <v>25</v>
      </c>
      <c r="AA652">
        <v>17</v>
      </c>
      <c r="AB652">
        <v>110</v>
      </c>
    </row>
    <row r="653" spans="1:28" x14ac:dyDescent="0.2">
      <c r="A653" s="4">
        <v>38460639</v>
      </c>
      <c r="B653" s="1">
        <v>43652</v>
      </c>
      <c r="C653" s="13">
        <v>0.37497118055555556</v>
      </c>
      <c r="D653" t="s">
        <v>129</v>
      </c>
      <c r="E653" t="s">
        <v>130</v>
      </c>
      <c r="F653">
        <v>3.96</v>
      </c>
      <c r="G653" t="s">
        <v>47</v>
      </c>
      <c r="H653">
        <v>35.549999999999997</v>
      </c>
      <c r="I653">
        <v>-117.386</v>
      </c>
      <c r="J653">
        <v>3.7</v>
      </c>
      <c r="K653" t="s">
        <v>131</v>
      </c>
      <c r="L653">
        <v>57</v>
      </c>
      <c r="M653">
        <v>0.17</v>
      </c>
      <c r="N653">
        <v>0.22</v>
      </c>
      <c r="O653">
        <v>0.56000000000000005</v>
      </c>
      <c r="P653">
        <v>0</v>
      </c>
      <c r="Q653">
        <v>146</v>
      </c>
      <c r="R653">
        <v>77</v>
      </c>
      <c r="S653">
        <v>174</v>
      </c>
      <c r="T653">
        <v>31</v>
      </c>
      <c r="U653">
        <v>35</v>
      </c>
      <c r="V653">
        <v>15</v>
      </c>
      <c r="W653">
        <v>7</v>
      </c>
      <c r="X653" t="s">
        <v>133</v>
      </c>
      <c r="Y653">
        <v>68</v>
      </c>
      <c r="Z653">
        <v>63</v>
      </c>
      <c r="AA653">
        <v>17</v>
      </c>
      <c r="AB653">
        <v>56</v>
      </c>
    </row>
    <row r="654" spans="1:28" x14ac:dyDescent="0.2">
      <c r="A654" s="4">
        <v>38460655</v>
      </c>
      <c r="B654" s="1">
        <v>43652</v>
      </c>
      <c r="C654" s="13">
        <v>0.37664594907407406</v>
      </c>
      <c r="D654" t="s">
        <v>129</v>
      </c>
      <c r="E654" t="s">
        <v>130</v>
      </c>
      <c r="F654">
        <v>3.05</v>
      </c>
      <c r="G654" t="s">
        <v>130</v>
      </c>
      <c r="H654">
        <v>35.567999999999998</v>
      </c>
      <c r="I654">
        <v>-117.36799999999999</v>
      </c>
      <c r="J654">
        <v>5.3</v>
      </c>
      <c r="K654" t="s">
        <v>131</v>
      </c>
      <c r="L654">
        <v>58</v>
      </c>
      <c r="M654">
        <v>0.16</v>
      </c>
      <c r="N654">
        <v>0.22</v>
      </c>
      <c r="O654">
        <v>0.4</v>
      </c>
      <c r="P654">
        <v>0</v>
      </c>
      <c r="Q654">
        <v>151</v>
      </c>
      <c r="R654">
        <v>89</v>
      </c>
      <c r="S654">
        <v>-179</v>
      </c>
      <c r="T654">
        <v>29</v>
      </c>
      <c r="U654">
        <v>32</v>
      </c>
      <c r="V654">
        <v>13</v>
      </c>
      <c r="W654">
        <v>2</v>
      </c>
      <c r="X654" t="s">
        <v>133</v>
      </c>
      <c r="Y654">
        <v>78</v>
      </c>
      <c r="Z654">
        <v>47</v>
      </c>
      <c r="AA654">
        <v>13</v>
      </c>
      <c r="AB654">
        <v>112</v>
      </c>
    </row>
    <row r="655" spans="1:28" ht="17" x14ac:dyDescent="0.25">
      <c r="A655" s="3">
        <v>38460687</v>
      </c>
      <c r="B655" s="1">
        <v>43652</v>
      </c>
      <c r="C655" s="13">
        <v>0.37781469907407406</v>
      </c>
      <c r="D655" t="s">
        <v>129</v>
      </c>
      <c r="E655" t="s">
        <v>130</v>
      </c>
      <c r="F655">
        <v>2.5299999999999998</v>
      </c>
      <c r="G655" t="s">
        <v>130</v>
      </c>
      <c r="H655">
        <v>35.707999999999998</v>
      </c>
      <c r="I655">
        <v>-117.54900000000001</v>
      </c>
      <c r="J655">
        <v>7.8</v>
      </c>
      <c r="K655" t="s">
        <v>131</v>
      </c>
      <c r="L655">
        <v>18</v>
      </c>
      <c r="M655">
        <v>0.1</v>
      </c>
      <c r="N655">
        <v>0.26</v>
      </c>
      <c r="O655">
        <v>1.02</v>
      </c>
      <c r="P655">
        <v>0</v>
      </c>
      <c r="Q655">
        <v>118</v>
      </c>
      <c r="R655">
        <v>83</v>
      </c>
      <c r="S655">
        <v>-163</v>
      </c>
      <c r="T655">
        <v>37</v>
      </c>
      <c r="U655">
        <v>41</v>
      </c>
      <c r="V655">
        <v>11</v>
      </c>
      <c r="W655">
        <v>2</v>
      </c>
      <c r="X655" t="s">
        <v>134</v>
      </c>
      <c r="Y655">
        <v>50</v>
      </c>
      <c r="Z655">
        <v>36</v>
      </c>
      <c r="AA655">
        <v>4</v>
      </c>
      <c r="AB655">
        <v>103</v>
      </c>
    </row>
    <row r="656" spans="1:28" ht="17" x14ac:dyDescent="0.25">
      <c r="A656" s="3">
        <v>38460695</v>
      </c>
      <c r="B656" s="1">
        <v>43652</v>
      </c>
      <c r="C656" s="13">
        <v>0.37790196759259259</v>
      </c>
      <c r="D656" t="s">
        <v>129</v>
      </c>
      <c r="E656" t="s">
        <v>130</v>
      </c>
      <c r="F656">
        <v>2.52</v>
      </c>
      <c r="G656" t="s">
        <v>130</v>
      </c>
      <c r="H656">
        <v>35.850999999999999</v>
      </c>
      <c r="I656">
        <v>-117.672</v>
      </c>
      <c r="J656">
        <v>7.9</v>
      </c>
      <c r="K656" t="s">
        <v>131</v>
      </c>
      <c r="L656">
        <v>43</v>
      </c>
      <c r="M656">
        <v>0.26</v>
      </c>
      <c r="N656">
        <v>0.34</v>
      </c>
      <c r="O656">
        <v>0.79</v>
      </c>
      <c r="P656">
        <v>0</v>
      </c>
      <c r="Q656">
        <v>183</v>
      </c>
      <c r="R656">
        <v>69</v>
      </c>
      <c r="S656">
        <v>135</v>
      </c>
      <c r="T656">
        <v>49</v>
      </c>
      <c r="U656">
        <v>54</v>
      </c>
      <c r="V656">
        <v>8</v>
      </c>
      <c r="W656">
        <v>16</v>
      </c>
      <c r="X656" t="s">
        <v>134</v>
      </c>
      <c r="Y656">
        <v>34</v>
      </c>
      <c r="Z656">
        <v>43</v>
      </c>
      <c r="AA656">
        <v>7</v>
      </c>
      <c r="AB656">
        <v>114</v>
      </c>
    </row>
    <row r="657" spans="1:28" ht="17" x14ac:dyDescent="0.25">
      <c r="A657" s="3">
        <v>38460727</v>
      </c>
      <c r="B657" s="1">
        <v>43652</v>
      </c>
      <c r="C657" s="13">
        <v>0.37941817129629629</v>
      </c>
      <c r="D657" t="s">
        <v>129</v>
      </c>
      <c r="E657" t="s">
        <v>130</v>
      </c>
      <c r="F657">
        <v>3.37</v>
      </c>
      <c r="G657" t="s">
        <v>130</v>
      </c>
      <c r="H657">
        <v>35.673999999999999</v>
      </c>
      <c r="I657">
        <v>-117.473</v>
      </c>
      <c r="J657">
        <v>3.1</v>
      </c>
      <c r="K657" t="s">
        <v>131</v>
      </c>
      <c r="L657">
        <v>81</v>
      </c>
      <c r="M657">
        <v>0.15</v>
      </c>
      <c r="N657">
        <v>0.13</v>
      </c>
      <c r="O657">
        <v>0.28999999999999998</v>
      </c>
      <c r="P657">
        <v>0</v>
      </c>
      <c r="Q657">
        <v>248</v>
      </c>
      <c r="R657">
        <v>13</v>
      </c>
      <c r="S657">
        <v>-158</v>
      </c>
      <c r="T657">
        <v>14</v>
      </c>
      <c r="U657">
        <v>8</v>
      </c>
      <c r="V657">
        <v>68</v>
      </c>
      <c r="W657">
        <v>34</v>
      </c>
      <c r="X657" t="s">
        <v>131</v>
      </c>
      <c r="Y657">
        <v>100</v>
      </c>
      <c r="Z657">
        <v>76</v>
      </c>
      <c r="AA657">
        <v>38</v>
      </c>
      <c r="AB657">
        <v>63</v>
      </c>
    </row>
    <row r="658" spans="1:28" x14ac:dyDescent="0.2">
      <c r="A658" s="4">
        <v>38460735</v>
      </c>
      <c r="B658" s="1">
        <v>43652</v>
      </c>
      <c r="C658" s="13">
        <v>0.37998182870370373</v>
      </c>
      <c r="D658" t="s">
        <v>129</v>
      </c>
      <c r="E658" t="s">
        <v>130</v>
      </c>
      <c r="F658">
        <v>2.66</v>
      </c>
      <c r="G658" t="s">
        <v>130</v>
      </c>
      <c r="H658">
        <v>35.737000000000002</v>
      </c>
      <c r="I658">
        <v>-117.569</v>
      </c>
      <c r="J658">
        <v>6</v>
      </c>
      <c r="K658" t="s">
        <v>131</v>
      </c>
      <c r="L658">
        <v>65</v>
      </c>
      <c r="M658">
        <v>0.17</v>
      </c>
      <c r="N658">
        <v>0.16</v>
      </c>
      <c r="O658">
        <v>0.66</v>
      </c>
      <c r="P658">
        <v>0</v>
      </c>
      <c r="Q658">
        <v>294</v>
      </c>
      <c r="R658">
        <v>77</v>
      </c>
      <c r="S658">
        <v>-177</v>
      </c>
      <c r="T658">
        <v>23</v>
      </c>
      <c r="U658">
        <v>24</v>
      </c>
      <c r="V658">
        <v>18</v>
      </c>
      <c r="W658">
        <v>33</v>
      </c>
      <c r="X658" t="s">
        <v>131</v>
      </c>
      <c r="Y658">
        <v>84</v>
      </c>
      <c r="Z658">
        <v>24</v>
      </c>
      <c r="AA658">
        <v>11</v>
      </c>
      <c r="AB658">
        <v>159</v>
      </c>
    </row>
    <row r="659" spans="1:28" ht="17" x14ac:dyDescent="0.25">
      <c r="A659" s="3">
        <v>38460743</v>
      </c>
      <c r="B659" s="1">
        <v>43652</v>
      </c>
      <c r="C659" s="13">
        <v>0.38059282407407408</v>
      </c>
      <c r="D659" t="s">
        <v>129</v>
      </c>
      <c r="E659" t="s">
        <v>130</v>
      </c>
      <c r="F659">
        <v>3.44</v>
      </c>
      <c r="G659" t="s">
        <v>130</v>
      </c>
      <c r="H659">
        <v>35.881999999999998</v>
      </c>
      <c r="I659">
        <v>-117.723</v>
      </c>
      <c r="J659">
        <v>3.5</v>
      </c>
      <c r="K659" t="s">
        <v>131</v>
      </c>
      <c r="L659">
        <v>107</v>
      </c>
      <c r="M659">
        <v>0.13</v>
      </c>
      <c r="N659">
        <v>0.09</v>
      </c>
      <c r="O659">
        <v>0.3</v>
      </c>
      <c r="P659">
        <v>0</v>
      </c>
      <c r="Q659">
        <v>277</v>
      </c>
      <c r="R659">
        <v>41</v>
      </c>
      <c r="S659">
        <v>169</v>
      </c>
      <c r="T659">
        <v>36</v>
      </c>
      <c r="U659">
        <v>36</v>
      </c>
      <c r="V659">
        <v>108</v>
      </c>
      <c r="W659">
        <v>42</v>
      </c>
      <c r="X659" t="s">
        <v>132</v>
      </c>
      <c r="Y659">
        <v>56</v>
      </c>
      <c r="Z659">
        <v>75</v>
      </c>
      <c r="AA659">
        <v>52</v>
      </c>
      <c r="AB659">
        <v>78</v>
      </c>
    </row>
    <row r="660" spans="1:28" x14ac:dyDescent="0.2">
      <c r="A660" s="4">
        <v>38460783</v>
      </c>
      <c r="B660" s="1">
        <v>43652</v>
      </c>
      <c r="C660" s="13">
        <v>0.38331689814814812</v>
      </c>
      <c r="D660" t="s">
        <v>129</v>
      </c>
      <c r="E660" t="s">
        <v>130</v>
      </c>
      <c r="F660">
        <v>2.5499999999999998</v>
      </c>
      <c r="G660" t="s">
        <v>130</v>
      </c>
      <c r="H660">
        <v>35.911000000000001</v>
      </c>
      <c r="I660">
        <v>-117.742</v>
      </c>
      <c r="J660">
        <v>5.7</v>
      </c>
      <c r="K660" t="s">
        <v>131</v>
      </c>
      <c r="L660">
        <v>52</v>
      </c>
      <c r="M660">
        <v>0.14000000000000001</v>
      </c>
      <c r="N660">
        <v>0.16</v>
      </c>
      <c r="O660">
        <v>0.49</v>
      </c>
      <c r="P660">
        <v>0</v>
      </c>
      <c r="Q660">
        <v>312</v>
      </c>
      <c r="R660">
        <v>89</v>
      </c>
      <c r="S660">
        <v>176</v>
      </c>
      <c r="T660">
        <v>22</v>
      </c>
      <c r="U660">
        <v>21</v>
      </c>
      <c r="V660">
        <v>11</v>
      </c>
      <c r="W660">
        <v>0</v>
      </c>
      <c r="X660" t="s">
        <v>131</v>
      </c>
      <c r="Y660">
        <v>95</v>
      </c>
      <c r="Z660">
        <v>35</v>
      </c>
      <c r="AA660">
        <v>12</v>
      </c>
      <c r="AB660">
        <v>109</v>
      </c>
    </row>
    <row r="661" spans="1:28" x14ac:dyDescent="0.2">
      <c r="A661" s="4">
        <v>38460823</v>
      </c>
      <c r="B661" s="1">
        <v>43652</v>
      </c>
      <c r="C661" s="13">
        <v>0.38531284722222225</v>
      </c>
      <c r="D661" t="s">
        <v>129</v>
      </c>
      <c r="E661" t="s">
        <v>130</v>
      </c>
      <c r="F661">
        <v>2.87</v>
      </c>
      <c r="G661" t="s">
        <v>130</v>
      </c>
      <c r="H661">
        <v>35.914000000000001</v>
      </c>
      <c r="I661">
        <v>-117.735</v>
      </c>
      <c r="J661">
        <v>4.5999999999999996</v>
      </c>
      <c r="K661" t="s">
        <v>131</v>
      </c>
      <c r="L661">
        <v>72</v>
      </c>
      <c r="M661">
        <v>0.13</v>
      </c>
      <c r="N661">
        <v>0.11</v>
      </c>
      <c r="O661">
        <v>0.24</v>
      </c>
      <c r="P661">
        <v>0</v>
      </c>
      <c r="Q661">
        <v>334</v>
      </c>
      <c r="R661">
        <v>81</v>
      </c>
      <c r="S661">
        <v>163</v>
      </c>
      <c r="T661">
        <v>25</v>
      </c>
      <c r="U661">
        <v>28</v>
      </c>
      <c r="V661">
        <v>12</v>
      </c>
      <c r="W661">
        <v>11</v>
      </c>
      <c r="X661" t="s">
        <v>133</v>
      </c>
      <c r="Y661">
        <v>80</v>
      </c>
      <c r="Z661">
        <v>49</v>
      </c>
      <c r="AA661">
        <v>8</v>
      </c>
      <c r="AB661">
        <v>101</v>
      </c>
    </row>
    <row r="662" spans="1:28" x14ac:dyDescent="0.2">
      <c r="A662" s="4">
        <v>38460839</v>
      </c>
      <c r="B662" s="1">
        <v>43652</v>
      </c>
      <c r="C662" s="13">
        <v>0.38651666666666668</v>
      </c>
      <c r="D662" t="s">
        <v>129</v>
      </c>
      <c r="E662" t="s">
        <v>130</v>
      </c>
      <c r="F662">
        <v>2.6</v>
      </c>
      <c r="G662" t="s">
        <v>130</v>
      </c>
      <c r="H662">
        <v>35.915999999999997</v>
      </c>
      <c r="I662">
        <v>-117.706</v>
      </c>
      <c r="J662">
        <v>3.3</v>
      </c>
      <c r="K662" t="s">
        <v>131</v>
      </c>
      <c r="L662">
        <v>84</v>
      </c>
      <c r="M662">
        <v>0.12</v>
      </c>
      <c r="N662">
        <v>0.1</v>
      </c>
      <c r="O662">
        <v>0.28000000000000003</v>
      </c>
      <c r="P662">
        <v>0</v>
      </c>
      <c r="Q662">
        <v>310</v>
      </c>
      <c r="R662">
        <v>85</v>
      </c>
      <c r="S662">
        <v>170</v>
      </c>
      <c r="T662">
        <v>18</v>
      </c>
      <c r="U662">
        <v>17</v>
      </c>
      <c r="V662">
        <v>21</v>
      </c>
      <c r="W662">
        <v>13</v>
      </c>
      <c r="X662" t="s">
        <v>131</v>
      </c>
      <c r="Y662">
        <v>99</v>
      </c>
      <c r="Z662">
        <v>60</v>
      </c>
      <c r="AA662">
        <v>25</v>
      </c>
      <c r="AB662">
        <v>56</v>
      </c>
    </row>
    <row r="663" spans="1:28" ht="17" x14ac:dyDescent="0.25">
      <c r="A663" s="3">
        <v>37482565</v>
      </c>
      <c r="B663" s="1">
        <v>43652</v>
      </c>
      <c r="C663" s="13">
        <v>0.38725462962962959</v>
      </c>
      <c r="D663" t="s">
        <v>129</v>
      </c>
      <c r="E663" t="s">
        <v>130</v>
      </c>
      <c r="F663">
        <v>2.4500000000000002</v>
      </c>
      <c r="G663" t="s">
        <v>130</v>
      </c>
      <c r="H663">
        <v>35.930999999999997</v>
      </c>
      <c r="I663">
        <v>-117.685</v>
      </c>
      <c r="J663">
        <v>3.4</v>
      </c>
      <c r="K663" t="s">
        <v>131</v>
      </c>
      <c r="L663">
        <v>48</v>
      </c>
      <c r="M663">
        <v>0.13</v>
      </c>
      <c r="N663">
        <v>0.16</v>
      </c>
      <c r="O663">
        <v>0.35</v>
      </c>
      <c r="P663">
        <v>0</v>
      </c>
      <c r="Q663">
        <v>169</v>
      </c>
      <c r="R663">
        <v>59</v>
      </c>
      <c r="S663">
        <v>-111</v>
      </c>
      <c r="T663">
        <v>50</v>
      </c>
      <c r="U663">
        <v>47</v>
      </c>
      <c r="V663">
        <v>9</v>
      </c>
      <c r="W663">
        <v>0</v>
      </c>
      <c r="X663" t="s">
        <v>134</v>
      </c>
      <c r="Y663">
        <v>25</v>
      </c>
      <c r="Z663">
        <v>47</v>
      </c>
      <c r="AA663">
        <v>0</v>
      </c>
      <c r="AB663">
        <v>0</v>
      </c>
    </row>
    <row r="664" spans="1:28" ht="17" x14ac:dyDescent="0.25">
      <c r="A664" s="3">
        <v>38460855</v>
      </c>
      <c r="B664" s="1">
        <v>43652</v>
      </c>
      <c r="C664" s="13">
        <v>0.38732604166666668</v>
      </c>
      <c r="D664" t="s">
        <v>129</v>
      </c>
      <c r="E664" t="s">
        <v>130</v>
      </c>
      <c r="F664">
        <v>2.78</v>
      </c>
      <c r="G664" t="s">
        <v>130</v>
      </c>
      <c r="H664">
        <v>35.706000000000003</v>
      </c>
      <c r="I664">
        <v>-117.542</v>
      </c>
      <c r="J664">
        <v>11</v>
      </c>
      <c r="K664" t="s">
        <v>131</v>
      </c>
      <c r="L664">
        <v>39</v>
      </c>
      <c r="M664">
        <v>0.18</v>
      </c>
      <c r="N664">
        <v>0.25</v>
      </c>
      <c r="O664">
        <v>0.5</v>
      </c>
      <c r="P664">
        <v>0</v>
      </c>
      <c r="Q664">
        <v>154</v>
      </c>
      <c r="R664">
        <v>52</v>
      </c>
      <c r="S664">
        <v>-144</v>
      </c>
      <c r="T664">
        <v>37</v>
      </c>
      <c r="U664">
        <v>36</v>
      </c>
      <c r="V664">
        <v>8</v>
      </c>
      <c r="W664">
        <v>7</v>
      </c>
      <c r="X664" t="s">
        <v>132</v>
      </c>
      <c r="Y664">
        <v>60</v>
      </c>
      <c r="Z664">
        <v>37</v>
      </c>
      <c r="AA664">
        <v>7</v>
      </c>
      <c r="AB664">
        <v>126</v>
      </c>
    </row>
    <row r="665" spans="1:28" x14ac:dyDescent="0.2">
      <c r="A665" s="4">
        <v>38460863</v>
      </c>
      <c r="B665" s="1">
        <v>43652</v>
      </c>
      <c r="C665" s="13">
        <v>0.38840914351851846</v>
      </c>
      <c r="D665" t="s">
        <v>129</v>
      </c>
      <c r="E665" t="s">
        <v>130</v>
      </c>
      <c r="F665">
        <v>2.74</v>
      </c>
      <c r="G665" t="s">
        <v>130</v>
      </c>
      <c r="H665">
        <v>35.826999999999998</v>
      </c>
      <c r="I665">
        <v>-117.64700000000001</v>
      </c>
      <c r="J665">
        <v>4.5</v>
      </c>
      <c r="K665" t="s">
        <v>131</v>
      </c>
      <c r="L665">
        <v>70</v>
      </c>
      <c r="M665">
        <v>0.14000000000000001</v>
      </c>
      <c r="N665">
        <v>0.13</v>
      </c>
      <c r="O665">
        <v>0.28999999999999998</v>
      </c>
      <c r="P665">
        <v>0</v>
      </c>
      <c r="Q665">
        <v>326</v>
      </c>
      <c r="R665">
        <v>74</v>
      </c>
      <c r="S665">
        <v>-160</v>
      </c>
      <c r="T665">
        <v>25</v>
      </c>
      <c r="U665">
        <v>14</v>
      </c>
      <c r="V665">
        <v>19</v>
      </c>
      <c r="W665">
        <v>11</v>
      </c>
      <c r="X665" t="s">
        <v>131</v>
      </c>
      <c r="Y665">
        <v>90</v>
      </c>
      <c r="Z665">
        <v>55</v>
      </c>
      <c r="AA665">
        <v>25</v>
      </c>
      <c r="AB665">
        <v>67</v>
      </c>
    </row>
    <row r="666" spans="1:28" ht="17" x14ac:dyDescent="0.25">
      <c r="A666" s="3">
        <v>38460887</v>
      </c>
      <c r="B666" s="1">
        <v>43652</v>
      </c>
      <c r="C666" s="13">
        <v>0.38957476851851852</v>
      </c>
      <c r="D666" t="s">
        <v>129</v>
      </c>
      <c r="E666" t="s">
        <v>130</v>
      </c>
      <c r="F666">
        <v>3.06</v>
      </c>
      <c r="G666" t="s">
        <v>130</v>
      </c>
      <c r="H666">
        <v>35.875</v>
      </c>
      <c r="I666">
        <v>-117.72199999999999</v>
      </c>
      <c r="J666">
        <v>7.8</v>
      </c>
      <c r="K666" t="s">
        <v>131</v>
      </c>
      <c r="L666">
        <v>59</v>
      </c>
      <c r="M666">
        <v>0.09</v>
      </c>
      <c r="N666">
        <v>0.12</v>
      </c>
      <c r="O666">
        <v>0.3</v>
      </c>
      <c r="P666">
        <v>0</v>
      </c>
      <c r="Q666">
        <v>308</v>
      </c>
      <c r="R666">
        <v>80</v>
      </c>
      <c r="S666">
        <v>-175</v>
      </c>
      <c r="T666">
        <v>12</v>
      </c>
      <c r="U666">
        <v>10</v>
      </c>
      <c r="V666">
        <v>46</v>
      </c>
      <c r="W666">
        <v>28</v>
      </c>
      <c r="X666" t="s">
        <v>131</v>
      </c>
      <c r="Y666">
        <v>100</v>
      </c>
      <c r="Z666">
        <v>52</v>
      </c>
      <c r="AA666">
        <v>25</v>
      </c>
      <c r="AB666">
        <v>96</v>
      </c>
    </row>
    <row r="667" spans="1:28" ht="17" x14ac:dyDescent="0.25">
      <c r="A667" s="3">
        <v>38460895</v>
      </c>
      <c r="B667" s="1">
        <v>43652</v>
      </c>
      <c r="C667" s="13">
        <v>0.38984942129629635</v>
      </c>
      <c r="D667" t="s">
        <v>129</v>
      </c>
      <c r="E667" t="s">
        <v>130</v>
      </c>
      <c r="F667">
        <v>3.17</v>
      </c>
      <c r="G667" t="s">
        <v>130</v>
      </c>
      <c r="H667">
        <v>35.747999999999998</v>
      </c>
      <c r="I667">
        <v>-117.569</v>
      </c>
      <c r="J667">
        <v>4.4000000000000004</v>
      </c>
      <c r="K667" t="s">
        <v>131</v>
      </c>
      <c r="L667">
        <v>60</v>
      </c>
      <c r="M667">
        <v>0.16</v>
      </c>
      <c r="N667">
        <v>0.16</v>
      </c>
      <c r="O667">
        <v>0.44</v>
      </c>
      <c r="P667">
        <v>0</v>
      </c>
      <c r="Q667">
        <v>264</v>
      </c>
      <c r="R667">
        <v>57</v>
      </c>
      <c r="S667">
        <v>173</v>
      </c>
      <c r="T667">
        <v>23</v>
      </c>
      <c r="U667">
        <v>35</v>
      </c>
      <c r="V667">
        <v>45</v>
      </c>
      <c r="W667">
        <v>30</v>
      </c>
      <c r="X667" t="s">
        <v>133</v>
      </c>
      <c r="Y667">
        <v>68</v>
      </c>
      <c r="Z667">
        <v>72</v>
      </c>
      <c r="AA667">
        <v>17</v>
      </c>
      <c r="AB667">
        <v>73</v>
      </c>
    </row>
    <row r="668" spans="1:28" ht="17" x14ac:dyDescent="0.25">
      <c r="A668" s="3">
        <v>38460927</v>
      </c>
      <c r="B668" s="1">
        <v>43652</v>
      </c>
      <c r="C668" s="13">
        <v>0.39193368055555555</v>
      </c>
      <c r="D668" t="s">
        <v>129</v>
      </c>
      <c r="E668" t="s">
        <v>130</v>
      </c>
      <c r="F668">
        <v>3.59</v>
      </c>
      <c r="G668" t="s">
        <v>47</v>
      </c>
      <c r="H668">
        <v>35.802</v>
      </c>
      <c r="I668">
        <v>-117.64100000000001</v>
      </c>
      <c r="J668">
        <v>1.2</v>
      </c>
      <c r="K668" t="s">
        <v>131</v>
      </c>
      <c r="L668">
        <v>62</v>
      </c>
      <c r="M668">
        <v>0.22</v>
      </c>
      <c r="N668">
        <v>0.22</v>
      </c>
      <c r="O668">
        <v>0.39</v>
      </c>
      <c r="P668">
        <v>0</v>
      </c>
      <c r="Q668">
        <v>329</v>
      </c>
      <c r="R668">
        <v>8</v>
      </c>
      <c r="S668">
        <v>170</v>
      </c>
      <c r="T668">
        <v>18</v>
      </c>
      <c r="U668">
        <v>19</v>
      </c>
      <c r="V668">
        <v>50</v>
      </c>
      <c r="W668">
        <v>38</v>
      </c>
      <c r="X668" t="s">
        <v>131</v>
      </c>
      <c r="Y668">
        <v>98</v>
      </c>
      <c r="Z668">
        <v>82</v>
      </c>
      <c r="AA668">
        <v>27</v>
      </c>
      <c r="AB668">
        <v>65</v>
      </c>
    </row>
    <row r="669" spans="1:28" x14ac:dyDescent="0.2">
      <c r="A669" s="4">
        <v>38460943</v>
      </c>
      <c r="B669" s="1">
        <v>43652</v>
      </c>
      <c r="C669" s="13">
        <v>0.3937278935185185</v>
      </c>
      <c r="D669" t="s">
        <v>129</v>
      </c>
      <c r="E669" t="s">
        <v>130</v>
      </c>
      <c r="F669">
        <v>2.87</v>
      </c>
      <c r="G669" t="s">
        <v>130</v>
      </c>
      <c r="H669">
        <v>35.898000000000003</v>
      </c>
      <c r="I669">
        <v>-117.72</v>
      </c>
      <c r="J669">
        <v>4.5</v>
      </c>
      <c r="K669" t="s">
        <v>131</v>
      </c>
      <c r="L669">
        <v>52</v>
      </c>
      <c r="M669">
        <v>0.16</v>
      </c>
      <c r="N669">
        <v>0.19</v>
      </c>
      <c r="O669">
        <v>0.45</v>
      </c>
      <c r="P669">
        <v>0</v>
      </c>
      <c r="Q669">
        <v>140</v>
      </c>
      <c r="R669">
        <v>89</v>
      </c>
      <c r="S669">
        <v>-162</v>
      </c>
      <c r="T669">
        <v>26</v>
      </c>
      <c r="U669">
        <v>21</v>
      </c>
      <c r="V669">
        <v>21</v>
      </c>
      <c r="W669">
        <v>19</v>
      </c>
      <c r="X669" t="s">
        <v>131</v>
      </c>
      <c r="Y669">
        <v>89</v>
      </c>
      <c r="Z669">
        <v>50</v>
      </c>
      <c r="AA669">
        <v>20</v>
      </c>
      <c r="AB669">
        <v>71</v>
      </c>
    </row>
    <row r="670" spans="1:28" ht="17" x14ac:dyDescent="0.25">
      <c r="A670" s="3">
        <v>38460951</v>
      </c>
      <c r="B670" s="1">
        <v>43652</v>
      </c>
      <c r="C670" s="13">
        <v>0.39384791666666663</v>
      </c>
      <c r="D670" t="s">
        <v>129</v>
      </c>
      <c r="E670" t="s">
        <v>130</v>
      </c>
      <c r="F670">
        <v>3.51</v>
      </c>
      <c r="G670" t="s">
        <v>130</v>
      </c>
      <c r="H670">
        <v>35.618000000000002</v>
      </c>
      <c r="I670">
        <v>-117.584</v>
      </c>
      <c r="J670">
        <v>10.8</v>
      </c>
      <c r="K670" t="s">
        <v>131</v>
      </c>
      <c r="L670">
        <v>54</v>
      </c>
      <c r="M670">
        <v>0.14000000000000001</v>
      </c>
      <c r="N670">
        <v>0.16</v>
      </c>
      <c r="O670">
        <v>0.35</v>
      </c>
      <c r="P670">
        <v>0</v>
      </c>
      <c r="Q670">
        <v>318</v>
      </c>
      <c r="R670">
        <v>84</v>
      </c>
      <c r="S670">
        <v>-150</v>
      </c>
      <c r="T670">
        <v>11</v>
      </c>
      <c r="U670">
        <v>22</v>
      </c>
      <c r="V670">
        <v>116</v>
      </c>
      <c r="W670">
        <v>41</v>
      </c>
      <c r="X670" t="s">
        <v>131</v>
      </c>
      <c r="Y670">
        <v>96</v>
      </c>
      <c r="Z670">
        <v>60</v>
      </c>
      <c r="AA670">
        <v>62</v>
      </c>
      <c r="AB670">
        <v>112</v>
      </c>
    </row>
    <row r="671" spans="1:28" x14ac:dyDescent="0.2">
      <c r="A671" s="4">
        <v>38460967</v>
      </c>
      <c r="B671" s="1">
        <v>43652</v>
      </c>
      <c r="C671" s="13">
        <v>0.39477986111111107</v>
      </c>
      <c r="D671" t="s">
        <v>129</v>
      </c>
      <c r="E671" t="s">
        <v>130</v>
      </c>
      <c r="F671">
        <v>4.8899999999999997</v>
      </c>
      <c r="G671" t="s">
        <v>47</v>
      </c>
      <c r="H671">
        <v>35.898000000000003</v>
      </c>
      <c r="I671">
        <v>-117.727</v>
      </c>
      <c r="J671">
        <v>4</v>
      </c>
      <c r="K671" t="s">
        <v>131</v>
      </c>
      <c r="L671">
        <v>197</v>
      </c>
      <c r="M671">
        <v>0.16</v>
      </c>
      <c r="N671">
        <v>0.13</v>
      </c>
      <c r="O671">
        <v>0.38</v>
      </c>
      <c r="P671">
        <v>0</v>
      </c>
      <c r="Q671">
        <v>338</v>
      </c>
      <c r="R671">
        <v>85</v>
      </c>
      <c r="S671">
        <v>-170</v>
      </c>
      <c r="T671">
        <v>10</v>
      </c>
      <c r="U671">
        <v>13</v>
      </c>
      <c r="V671">
        <v>119</v>
      </c>
      <c r="W671">
        <v>9</v>
      </c>
      <c r="X671" t="s">
        <v>131</v>
      </c>
      <c r="Y671">
        <v>100</v>
      </c>
      <c r="Z671">
        <v>76</v>
      </c>
      <c r="AA671">
        <v>88</v>
      </c>
      <c r="AB671">
        <v>60</v>
      </c>
    </row>
    <row r="672" spans="1:28" ht="17" x14ac:dyDescent="0.25">
      <c r="A672" s="3">
        <v>38460975</v>
      </c>
      <c r="B672" s="1">
        <v>43652</v>
      </c>
      <c r="C672" s="13">
        <v>0.39538159722222227</v>
      </c>
      <c r="D672" t="s">
        <v>129</v>
      </c>
      <c r="E672" t="s">
        <v>130</v>
      </c>
      <c r="F672">
        <v>4.41</v>
      </c>
      <c r="G672" t="s">
        <v>48</v>
      </c>
      <c r="H672">
        <v>35.881</v>
      </c>
      <c r="I672">
        <v>-117.718</v>
      </c>
      <c r="J672">
        <v>5.5</v>
      </c>
      <c r="K672" t="s">
        <v>131</v>
      </c>
      <c r="L672">
        <v>98</v>
      </c>
      <c r="M672">
        <v>0.15</v>
      </c>
      <c r="N672">
        <v>0.11</v>
      </c>
      <c r="O672">
        <v>0.4</v>
      </c>
      <c r="P672">
        <v>0</v>
      </c>
      <c r="Q672">
        <v>149</v>
      </c>
      <c r="R672">
        <v>73</v>
      </c>
      <c r="S672">
        <v>-165</v>
      </c>
      <c r="T672">
        <v>19</v>
      </c>
      <c r="U672">
        <v>23</v>
      </c>
      <c r="V672">
        <v>34</v>
      </c>
      <c r="W672">
        <v>28</v>
      </c>
      <c r="X672" t="s">
        <v>133</v>
      </c>
      <c r="Y672">
        <v>79</v>
      </c>
      <c r="Z672">
        <v>41</v>
      </c>
      <c r="AA672">
        <v>17</v>
      </c>
      <c r="AB672">
        <v>75</v>
      </c>
    </row>
    <row r="673" spans="1:28" x14ac:dyDescent="0.2">
      <c r="A673" s="4">
        <v>38460983</v>
      </c>
      <c r="B673" s="1">
        <v>43652</v>
      </c>
      <c r="C673" s="13">
        <v>0.39631064814814815</v>
      </c>
      <c r="D673" t="s">
        <v>129</v>
      </c>
      <c r="E673" t="s">
        <v>130</v>
      </c>
      <c r="F673">
        <v>4.49</v>
      </c>
      <c r="G673" t="s">
        <v>47</v>
      </c>
      <c r="H673">
        <v>35.909999999999997</v>
      </c>
      <c r="I673">
        <v>-117.732</v>
      </c>
      <c r="J673">
        <v>4.2</v>
      </c>
      <c r="K673" t="s">
        <v>131</v>
      </c>
      <c r="L673">
        <v>151</v>
      </c>
      <c r="M673">
        <v>0.13</v>
      </c>
      <c r="N673">
        <v>0.09</v>
      </c>
      <c r="O673">
        <v>0.24</v>
      </c>
      <c r="P673">
        <v>0</v>
      </c>
      <c r="Q673">
        <v>342</v>
      </c>
      <c r="R673">
        <v>60</v>
      </c>
      <c r="S673">
        <v>-179</v>
      </c>
      <c r="T673">
        <v>19</v>
      </c>
      <c r="U673">
        <v>11</v>
      </c>
      <c r="V673">
        <v>45</v>
      </c>
      <c r="W673">
        <v>20</v>
      </c>
      <c r="X673" t="s">
        <v>131</v>
      </c>
      <c r="Y673">
        <v>99</v>
      </c>
      <c r="Z673">
        <v>65</v>
      </c>
      <c r="AA673">
        <v>57</v>
      </c>
      <c r="AB673">
        <v>60</v>
      </c>
    </row>
    <row r="674" spans="1:28" ht="17" x14ac:dyDescent="0.25">
      <c r="A674" s="3">
        <v>38460991</v>
      </c>
      <c r="B674" s="1">
        <v>43652</v>
      </c>
      <c r="C674" s="13">
        <v>0.39820613425925927</v>
      </c>
      <c r="D674" t="s">
        <v>129</v>
      </c>
      <c r="E674" t="s">
        <v>130</v>
      </c>
      <c r="F674">
        <v>3.2</v>
      </c>
      <c r="G674" t="s">
        <v>130</v>
      </c>
      <c r="H674">
        <v>35.875</v>
      </c>
      <c r="I674">
        <v>-117.721</v>
      </c>
      <c r="J674">
        <v>8.1</v>
      </c>
      <c r="K674" t="s">
        <v>131</v>
      </c>
      <c r="L674">
        <v>59</v>
      </c>
      <c r="M674">
        <v>0.09</v>
      </c>
      <c r="N674">
        <v>0.11</v>
      </c>
      <c r="O674">
        <v>0.31</v>
      </c>
      <c r="P674">
        <v>0</v>
      </c>
      <c r="Q674">
        <v>191</v>
      </c>
      <c r="R674">
        <v>56</v>
      </c>
      <c r="S674">
        <v>-129</v>
      </c>
      <c r="T674">
        <v>28</v>
      </c>
      <c r="U674">
        <v>28</v>
      </c>
      <c r="V674">
        <v>27</v>
      </c>
      <c r="W674">
        <v>39</v>
      </c>
      <c r="X674" t="s">
        <v>133</v>
      </c>
      <c r="Y674">
        <v>81</v>
      </c>
      <c r="Z674">
        <v>41</v>
      </c>
      <c r="AA674">
        <v>8</v>
      </c>
      <c r="AB674">
        <v>139</v>
      </c>
    </row>
    <row r="675" spans="1:28" x14ac:dyDescent="0.2">
      <c r="A675" s="4">
        <v>38460999</v>
      </c>
      <c r="B675" s="1">
        <v>43652</v>
      </c>
      <c r="C675" s="13">
        <v>0.39860810185185186</v>
      </c>
      <c r="D675" t="s">
        <v>129</v>
      </c>
      <c r="E675" t="s">
        <v>130</v>
      </c>
      <c r="F675">
        <v>3.6</v>
      </c>
      <c r="G675" t="s">
        <v>48</v>
      </c>
      <c r="H675">
        <v>35.895000000000003</v>
      </c>
      <c r="I675">
        <v>-117.724</v>
      </c>
      <c r="J675">
        <v>4.9000000000000004</v>
      </c>
      <c r="K675" t="s">
        <v>131</v>
      </c>
      <c r="L675">
        <v>66</v>
      </c>
      <c r="M675">
        <v>0.18</v>
      </c>
      <c r="N675">
        <v>0.17</v>
      </c>
      <c r="O675">
        <v>0.55000000000000004</v>
      </c>
      <c r="P675">
        <v>0</v>
      </c>
      <c r="Q675">
        <v>137</v>
      </c>
      <c r="R675">
        <v>57</v>
      </c>
      <c r="S675">
        <v>-137</v>
      </c>
      <c r="T675">
        <v>39</v>
      </c>
      <c r="U675">
        <v>41</v>
      </c>
      <c r="V675">
        <v>26</v>
      </c>
      <c r="W675">
        <v>29</v>
      </c>
      <c r="X675" t="s">
        <v>134</v>
      </c>
      <c r="Y675">
        <v>44</v>
      </c>
      <c r="Z675">
        <v>69</v>
      </c>
      <c r="AA675">
        <v>25</v>
      </c>
      <c r="AB675">
        <v>58</v>
      </c>
    </row>
    <row r="676" spans="1:28" ht="17" x14ac:dyDescent="0.25">
      <c r="A676" s="3">
        <v>38461007</v>
      </c>
      <c r="B676" s="1">
        <v>43652</v>
      </c>
      <c r="C676" s="13">
        <v>0.39893321759259259</v>
      </c>
      <c r="D676" t="s">
        <v>129</v>
      </c>
      <c r="E676" t="s">
        <v>130</v>
      </c>
      <c r="F676">
        <v>3.51</v>
      </c>
      <c r="G676" t="s">
        <v>48</v>
      </c>
      <c r="H676">
        <v>35.887</v>
      </c>
      <c r="I676">
        <v>-117.71299999999999</v>
      </c>
      <c r="J676">
        <v>7.7</v>
      </c>
      <c r="K676" t="s">
        <v>131</v>
      </c>
      <c r="L676">
        <v>37</v>
      </c>
      <c r="M676">
        <v>0.1</v>
      </c>
      <c r="N676">
        <v>0.16</v>
      </c>
      <c r="O676">
        <v>0.43</v>
      </c>
      <c r="P676">
        <v>0</v>
      </c>
      <c r="Q676">
        <v>357</v>
      </c>
      <c r="R676">
        <v>64</v>
      </c>
      <c r="S676">
        <v>166</v>
      </c>
      <c r="T676">
        <v>48</v>
      </c>
      <c r="U676">
        <v>50</v>
      </c>
      <c r="V676">
        <v>16</v>
      </c>
      <c r="W676">
        <v>14</v>
      </c>
      <c r="X676" t="s">
        <v>134</v>
      </c>
      <c r="Y676">
        <v>33</v>
      </c>
      <c r="Z676">
        <v>53</v>
      </c>
      <c r="AA676">
        <v>2</v>
      </c>
      <c r="AB676">
        <v>75</v>
      </c>
    </row>
    <row r="677" spans="1:28" x14ac:dyDescent="0.2">
      <c r="A677" s="4">
        <v>38461015</v>
      </c>
      <c r="B677" s="1">
        <v>43652</v>
      </c>
      <c r="C677" s="13">
        <v>0.39988101851851848</v>
      </c>
      <c r="D677" t="s">
        <v>129</v>
      </c>
      <c r="E677" t="s">
        <v>130</v>
      </c>
      <c r="F677">
        <v>2.72</v>
      </c>
      <c r="G677" t="s">
        <v>130</v>
      </c>
      <c r="H677">
        <v>35.902000000000001</v>
      </c>
      <c r="I677">
        <v>-117.705</v>
      </c>
      <c r="J677">
        <v>2.8</v>
      </c>
      <c r="K677" t="s">
        <v>131</v>
      </c>
      <c r="L677">
        <v>57</v>
      </c>
      <c r="M677">
        <v>0.13</v>
      </c>
      <c r="N677">
        <v>0.13</v>
      </c>
      <c r="O677">
        <v>0.19</v>
      </c>
      <c r="P677">
        <v>0</v>
      </c>
      <c r="Q677">
        <v>339</v>
      </c>
      <c r="R677">
        <v>70</v>
      </c>
      <c r="S677">
        <v>-180</v>
      </c>
      <c r="T677">
        <v>28</v>
      </c>
      <c r="U677">
        <v>32</v>
      </c>
      <c r="V677">
        <v>12</v>
      </c>
      <c r="W677">
        <v>1</v>
      </c>
      <c r="X677" t="s">
        <v>133</v>
      </c>
      <c r="Y677">
        <v>70</v>
      </c>
      <c r="Z677">
        <v>60</v>
      </c>
      <c r="AA677">
        <v>7</v>
      </c>
      <c r="AB677">
        <v>64</v>
      </c>
    </row>
    <row r="678" spans="1:28" ht="17" x14ac:dyDescent="0.25">
      <c r="A678" s="3">
        <v>38461023</v>
      </c>
      <c r="B678" s="1">
        <v>43652</v>
      </c>
      <c r="C678" s="13">
        <v>0.40045555555555556</v>
      </c>
      <c r="D678" t="s">
        <v>129</v>
      </c>
      <c r="E678" t="s">
        <v>130</v>
      </c>
      <c r="F678">
        <v>3.15</v>
      </c>
      <c r="G678" t="s">
        <v>130</v>
      </c>
      <c r="H678">
        <v>35.874000000000002</v>
      </c>
      <c r="I678">
        <v>-117.70399999999999</v>
      </c>
      <c r="J678">
        <v>7.9</v>
      </c>
      <c r="K678" t="s">
        <v>131</v>
      </c>
      <c r="L678">
        <v>73</v>
      </c>
      <c r="M678">
        <v>0.12</v>
      </c>
      <c r="N678">
        <v>0.11</v>
      </c>
      <c r="O678">
        <v>0.33</v>
      </c>
      <c r="P678">
        <v>0</v>
      </c>
      <c r="Q678">
        <v>326</v>
      </c>
      <c r="R678">
        <v>52</v>
      </c>
      <c r="S678">
        <v>-159</v>
      </c>
      <c r="T678">
        <v>38</v>
      </c>
      <c r="U678">
        <v>30</v>
      </c>
      <c r="V678">
        <v>21</v>
      </c>
      <c r="W678">
        <v>35</v>
      </c>
      <c r="X678" t="s">
        <v>133</v>
      </c>
      <c r="Y678">
        <v>64</v>
      </c>
      <c r="Z678">
        <v>65</v>
      </c>
      <c r="AA678">
        <v>10</v>
      </c>
      <c r="AB678">
        <v>52</v>
      </c>
    </row>
    <row r="679" spans="1:28" ht="17" x14ac:dyDescent="0.25">
      <c r="A679" s="3">
        <v>38461031</v>
      </c>
      <c r="B679" s="1">
        <v>43652</v>
      </c>
      <c r="C679" s="13">
        <v>0.40175277777777779</v>
      </c>
      <c r="D679" t="s">
        <v>129</v>
      </c>
      <c r="E679" t="s">
        <v>130</v>
      </c>
      <c r="F679">
        <v>2.35</v>
      </c>
      <c r="G679" t="s">
        <v>130</v>
      </c>
      <c r="H679">
        <v>35.875</v>
      </c>
      <c r="I679">
        <v>-117.717</v>
      </c>
      <c r="J679">
        <v>4.2</v>
      </c>
      <c r="K679" t="s">
        <v>131</v>
      </c>
      <c r="L679">
        <v>35</v>
      </c>
      <c r="M679">
        <v>0.15</v>
      </c>
      <c r="N679">
        <v>0.24</v>
      </c>
      <c r="O679">
        <v>0.55000000000000004</v>
      </c>
      <c r="P679">
        <v>0</v>
      </c>
      <c r="Q679">
        <v>90</v>
      </c>
      <c r="R679">
        <v>53</v>
      </c>
      <c r="S679">
        <v>-103</v>
      </c>
      <c r="T679">
        <v>44</v>
      </c>
      <c r="U679">
        <v>41</v>
      </c>
      <c r="V679">
        <v>13</v>
      </c>
      <c r="W679">
        <v>19</v>
      </c>
      <c r="X679" t="s">
        <v>134</v>
      </c>
      <c r="Y679">
        <v>41</v>
      </c>
      <c r="Z679">
        <v>24</v>
      </c>
      <c r="AA679">
        <v>2</v>
      </c>
      <c r="AB679">
        <v>178</v>
      </c>
    </row>
    <row r="680" spans="1:28" ht="17" x14ac:dyDescent="0.25">
      <c r="A680" s="3">
        <v>38461055</v>
      </c>
      <c r="B680" s="1">
        <v>43652</v>
      </c>
      <c r="C680" s="13">
        <v>0.40329606481481478</v>
      </c>
      <c r="D680" t="s">
        <v>129</v>
      </c>
      <c r="E680" t="s">
        <v>130</v>
      </c>
      <c r="F680">
        <v>2.6</v>
      </c>
      <c r="G680" t="s">
        <v>130</v>
      </c>
      <c r="H680">
        <v>35.902999999999999</v>
      </c>
      <c r="I680">
        <v>-117.729</v>
      </c>
      <c r="J680">
        <v>4.4000000000000004</v>
      </c>
      <c r="K680" t="s">
        <v>131</v>
      </c>
      <c r="L680">
        <v>53</v>
      </c>
      <c r="M680">
        <v>0.13</v>
      </c>
      <c r="N680">
        <v>0.13</v>
      </c>
      <c r="O680">
        <v>0.3</v>
      </c>
      <c r="P680">
        <v>0</v>
      </c>
      <c r="Q680">
        <v>329</v>
      </c>
      <c r="R680">
        <v>75</v>
      </c>
      <c r="S680">
        <v>179</v>
      </c>
      <c r="T680">
        <v>37</v>
      </c>
      <c r="U680">
        <v>41</v>
      </c>
      <c r="V680">
        <v>10</v>
      </c>
      <c r="W680">
        <v>28</v>
      </c>
      <c r="X680" t="s">
        <v>134</v>
      </c>
      <c r="Y680">
        <v>47</v>
      </c>
      <c r="Z680">
        <v>45</v>
      </c>
      <c r="AA680">
        <v>3</v>
      </c>
      <c r="AB680">
        <v>119</v>
      </c>
    </row>
    <row r="681" spans="1:28" x14ac:dyDescent="0.2">
      <c r="A681" s="4">
        <v>38461063</v>
      </c>
      <c r="B681" s="1">
        <v>43652</v>
      </c>
      <c r="C681" s="13">
        <v>0.40406319444444444</v>
      </c>
      <c r="D681" t="s">
        <v>129</v>
      </c>
      <c r="E681" t="s">
        <v>130</v>
      </c>
      <c r="F681">
        <v>2.67</v>
      </c>
      <c r="G681" t="s">
        <v>130</v>
      </c>
      <c r="H681">
        <v>35.912999999999997</v>
      </c>
      <c r="I681">
        <v>-117.73399999999999</v>
      </c>
      <c r="J681">
        <v>4.2</v>
      </c>
      <c r="K681" t="s">
        <v>131</v>
      </c>
      <c r="L681">
        <v>58</v>
      </c>
      <c r="M681">
        <v>0.15</v>
      </c>
      <c r="N681">
        <v>0.15</v>
      </c>
      <c r="O681">
        <v>0.36</v>
      </c>
      <c r="P681">
        <v>0</v>
      </c>
      <c r="Q681">
        <v>162</v>
      </c>
      <c r="R681">
        <v>84</v>
      </c>
      <c r="S681">
        <v>171</v>
      </c>
      <c r="T681">
        <v>20</v>
      </c>
      <c r="U681">
        <v>21</v>
      </c>
      <c r="V681">
        <v>19</v>
      </c>
      <c r="W681">
        <v>8</v>
      </c>
      <c r="X681" t="s">
        <v>131</v>
      </c>
      <c r="Y681">
        <v>94</v>
      </c>
      <c r="Z681">
        <v>52</v>
      </c>
      <c r="AA681">
        <v>17</v>
      </c>
      <c r="AB681">
        <v>61</v>
      </c>
    </row>
    <row r="682" spans="1:28" x14ac:dyDescent="0.2">
      <c r="A682" s="4">
        <v>38461079</v>
      </c>
      <c r="B682" s="1">
        <v>43652</v>
      </c>
      <c r="C682" s="13">
        <v>0.40488449074074073</v>
      </c>
      <c r="D682" t="s">
        <v>129</v>
      </c>
      <c r="E682" t="s">
        <v>130</v>
      </c>
      <c r="F682">
        <v>2.74</v>
      </c>
      <c r="G682" t="s">
        <v>130</v>
      </c>
      <c r="H682">
        <v>35.826000000000001</v>
      </c>
      <c r="I682">
        <v>-117.649</v>
      </c>
      <c r="J682">
        <v>8.4</v>
      </c>
      <c r="K682" t="s">
        <v>131</v>
      </c>
      <c r="L682">
        <v>65</v>
      </c>
      <c r="M682">
        <v>0.16</v>
      </c>
      <c r="N682">
        <v>0.16</v>
      </c>
      <c r="O682">
        <v>0.37</v>
      </c>
      <c r="P682">
        <v>0</v>
      </c>
      <c r="Q682">
        <v>4</v>
      </c>
      <c r="R682">
        <v>81</v>
      </c>
      <c r="S682">
        <v>-178</v>
      </c>
      <c r="T682">
        <v>21</v>
      </c>
      <c r="U682">
        <v>22</v>
      </c>
      <c r="V682">
        <v>19</v>
      </c>
      <c r="W682">
        <v>11</v>
      </c>
      <c r="X682" t="s">
        <v>131</v>
      </c>
      <c r="Y682">
        <v>96</v>
      </c>
      <c r="Z682">
        <v>34</v>
      </c>
      <c r="AA682">
        <v>18</v>
      </c>
      <c r="AB682">
        <v>118</v>
      </c>
    </row>
    <row r="683" spans="1:28" ht="17" x14ac:dyDescent="0.25">
      <c r="A683" s="3">
        <v>38461127</v>
      </c>
      <c r="B683" s="1">
        <v>43652</v>
      </c>
      <c r="C683" s="13">
        <v>0.40740659722222222</v>
      </c>
      <c r="D683" t="s">
        <v>129</v>
      </c>
      <c r="E683" t="s">
        <v>130</v>
      </c>
      <c r="F683">
        <v>3.39</v>
      </c>
      <c r="G683" t="s">
        <v>130</v>
      </c>
      <c r="H683">
        <v>35.802</v>
      </c>
      <c r="I683">
        <v>-117.628</v>
      </c>
      <c r="J683">
        <v>2.8</v>
      </c>
      <c r="K683" t="s">
        <v>131</v>
      </c>
      <c r="L683">
        <v>87</v>
      </c>
      <c r="M683">
        <v>0.14000000000000001</v>
      </c>
      <c r="N683">
        <v>0.11</v>
      </c>
      <c r="O683">
        <v>0.24</v>
      </c>
      <c r="P683">
        <v>0</v>
      </c>
      <c r="Q683">
        <v>190</v>
      </c>
      <c r="R683">
        <v>63</v>
      </c>
      <c r="S683">
        <v>-176</v>
      </c>
      <c r="T683">
        <v>18</v>
      </c>
      <c r="U683">
        <v>17</v>
      </c>
      <c r="V683">
        <v>78</v>
      </c>
      <c r="W683">
        <v>41</v>
      </c>
      <c r="X683" t="s">
        <v>131</v>
      </c>
      <c r="Y683">
        <v>95</v>
      </c>
      <c r="Z683">
        <v>78</v>
      </c>
      <c r="AA683">
        <v>34</v>
      </c>
      <c r="AB683">
        <v>45</v>
      </c>
    </row>
    <row r="684" spans="1:28" ht="17" x14ac:dyDescent="0.25">
      <c r="A684" s="3">
        <v>38461135</v>
      </c>
      <c r="B684" s="1">
        <v>43652</v>
      </c>
      <c r="C684" s="13">
        <v>0.40783217592592597</v>
      </c>
      <c r="D684" t="s">
        <v>129</v>
      </c>
      <c r="E684" t="s">
        <v>130</v>
      </c>
      <c r="F684">
        <v>2.68</v>
      </c>
      <c r="G684" t="s">
        <v>130</v>
      </c>
      <c r="H684">
        <v>35.747</v>
      </c>
      <c r="I684">
        <v>-117.571</v>
      </c>
      <c r="J684">
        <v>3.2</v>
      </c>
      <c r="K684" t="s">
        <v>131</v>
      </c>
      <c r="L684">
        <v>36</v>
      </c>
      <c r="M684">
        <v>0.17</v>
      </c>
      <c r="N684">
        <v>0.22</v>
      </c>
      <c r="O684">
        <v>0.41</v>
      </c>
      <c r="P684">
        <v>0</v>
      </c>
      <c r="Q684">
        <v>9</v>
      </c>
      <c r="R684">
        <v>90</v>
      </c>
      <c r="S684">
        <v>177</v>
      </c>
      <c r="T684">
        <v>43</v>
      </c>
      <c r="U684">
        <v>48</v>
      </c>
      <c r="V684">
        <v>8</v>
      </c>
      <c r="W684">
        <v>0</v>
      </c>
      <c r="X684" t="s">
        <v>134</v>
      </c>
      <c r="Y684">
        <v>29</v>
      </c>
      <c r="Z684">
        <v>70</v>
      </c>
      <c r="AA684">
        <v>1</v>
      </c>
      <c r="AB684">
        <v>50</v>
      </c>
    </row>
    <row r="685" spans="1:28" ht="17" x14ac:dyDescent="0.25">
      <c r="A685" s="3">
        <v>38461151</v>
      </c>
      <c r="B685" s="1">
        <v>43652</v>
      </c>
      <c r="C685" s="13">
        <v>0.40867835648148149</v>
      </c>
      <c r="D685" t="s">
        <v>129</v>
      </c>
      <c r="E685" t="s">
        <v>130</v>
      </c>
      <c r="F685">
        <v>3.39</v>
      </c>
      <c r="G685" t="s">
        <v>130</v>
      </c>
      <c r="H685">
        <v>35.881</v>
      </c>
      <c r="I685">
        <v>-117.71299999999999</v>
      </c>
      <c r="J685">
        <v>4.2</v>
      </c>
      <c r="K685" t="s">
        <v>131</v>
      </c>
      <c r="L685">
        <v>102</v>
      </c>
      <c r="M685">
        <v>0.12</v>
      </c>
      <c r="N685">
        <v>0.09</v>
      </c>
      <c r="O685">
        <v>0.23</v>
      </c>
      <c r="P685">
        <v>0</v>
      </c>
      <c r="Q685">
        <v>230</v>
      </c>
      <c r="R685">
        <v>33</v>
      </c>
      <c r="S685">
        <v>-4</v>
      </c>
      <c r="T685">
        <v>27</v>
      </c>
      <c r="U685">
        <v>34</v>
      </c>
      <c r="V685">
        <v>107</v>
      </c>
      <c r="W685">
        <v>41</v>
      </c>
      <c r="X685" t="s">
        <v>133</v>
      </c>
      <c r="Y685">
        <v>74</v>
      </c>
      <c r="Z685">
        <v>81</v>
      </c>
      <c r="AA685">
        <v>53</v>
      </c>
      <c r="AB685">
        <v>61</v>
      </c>
    </row>
    <row r="686" spans="1:28" ht="17" x14ac:dyDescent="0.25">
      <c r="A686" s="3">
        <v>38461159</v>
      </c>
      <c r="B686" s="1">
        <v>43652</v>
      </c>
      <c r="C686" s="13">
        <v>0.40941307870370375</v>
      </c>
      <c r="D686" t="s">
        <v>129</v>
      </c>
      <c r="E686" t="s">
        <v>130</v>
      </c>
      <c r="F686">
        <v>3.22</v>
      </c>
      <c r="G686" t="s">
        <v>130</v>
      </c>
      <c r="H686">
        <v>35.893999999999998</v>
      </c>
      <c r="I686">
        <v>-117.721</v>
      </c>
      <c r="J686">
        <v>7.5</v>
      </c>
      <c r="K686" t="s">
        <v>131</v>
      </c>
      <c r="L686">
        <v>80</v>
      </c>
      <c r="M686">
        <v>0.13</v>
      </c>
      <c r="N686">
        <v>0.12</v>
      </c>
      <c r="O686">
        <v>0.35</v>
      </c>
      <c r="P686">
        <v>0</v>
      </c>
      <c r="Q686">
        <v>146</v>
      </c>
      <c r="R686">
        <v>82</v>
      </c>
      <c r="S686">
        <v>175</v>
      </c>
      <c r="T686">
        <v>10</v>
      </c>
      <c r="U686">
        <v>14</v>
      </c>
      <c r="V686">
        <v>50</v>
      </c>
      <c r="W686">
        <v>35</v>
      </c>
      <c r="X686" t="s">
        <v>131</v>
      </c>
      <c r="Y686">
        <v>100</v>
      </c>
      <c r="Z686">
        <v>48</v>
      </c>
      <c r="AA686">
        <v>34</v>
      </c>
      <c r="AB686">
        <v>129</v>
      </c>
    </row>
    <row r="687" spans="1:28" ht="17" x14ac:dyDescent="0.25">
      <c r="A687" s="3">
        <v>38461183</v>
      </c>
      <c r="B687" s="1">
        <v>43652</v>
      </c>
      <c r="C687" s="13">
        <v>0.41022245370370375</v>
      </c>
      <c r="D687" t="s">
        <v>129</v>
      </c>
      <c r="E687" t="s">
        <v>130</v>
      </c>
      <c r="F687">
        <v>3.06</v>
      </c>
      <c r="G687" t="s">
        <v>130</v>
      </c>
      <c r="H687">
        <v>35.710999999999999</v>
      </c>
      <c r="I687">
        <v>-117.578</v>
      </c>
      <c r="J687">
        <v>8.9</v>
      </c>
      <c r="K687" t="s">
        <v>131</v>
      </c>
      <c r="L687">
        <v>62</v>
      </c>
      <c r="M687">
        <v>0.15</v>
      </c>
      <c r="N687">
        <v>0.17</v>
      </c>
      <c r="O687">
        <v>0.51</v>
      </c>
      <c r="P687">
        <v>0</v>
      </c>
      <c r="Q687">
        <v>331</v>
      </c>
      <c r="R687">
        <v>49</v>
      </c>
      <c r="S687">
        <v>-162</v>
      </c>
      <c r="T687">
        <v>22</v>
      </c>
      <c r="U687">
        <v>23</v>
      </c>
      <c r="V687">
        <v>38</v>
      </c>
      <c r="W687">
        <v>44</v>
      </c>
      <c r="X687" t="s">
        <v>131</v>
      </c>
      <c r="Y687">
        <v>88</v>
      </c>
      <c r="Z687">
        <v>80</v>
      </c>
      <c r="AA687">
        <v>13</v>
      </c>
      <c r="AB687">
        <v>51</v>
      </c>
    </row>
    <row r="688" spans="1:28" x14ac:dyDescent="0.2">
      <c r="A688" s="4">
        <v>38461199</v>
      </c>
      <c r="B688" s="1">
        <v>43652</v>
      </c>
      <c r="C688" s="13">
        <v>0.41125787037037037</v>
      </c>
      <c r="D688" t="s">
        <v>129</v>
      </c>
      <c r="E688" t="s">
        <v>130</v>
      </c>
      <c r="F688">
        <v>2.68</v>
      </c>
      <c r="G688" t="s">
        <v>130</v>
      </c>
      <c r="H688">
        <v>35.899000000000001</v>
      </c>
      <c r="I688">
        <v>-117.72199999999999</v>
      </c>
      <c r="J688">
        <v>7</v>
      </c>
      <c r="K688" t="s">
        <v>131</v>
      </c>
      <c r="L688">
        <v>54</v>
      </c>
      <c r="M688">
        <v>0.11</v>
      </c>
      <c r="N688">
        <v>0.15</v>
      </c>
      <c r="O688">
        <v>0.41</v>
      </c>
      <c r="P688">
        <v>0</v>
      </c>
      <c r="Q688">
        <v>329</v>
      </c>
      <c r="R688">
        <v>82</v>
      </c>
      <c r="S688">
        <v>161</v>
      </c>
      <c r="T688">
        <v>25</v>
      </c>
      <c r="U688">
        <v>23</v>
      </c>
      <c r="V688">
        <v>14</v>
      </c>
      <c r="W688">
        <v>0</v>
      </c>
      <c r="X688" t="s">
        <v>131</v>
      </c>
      <c r="Y688">
        <v>87</v>
      </c>
      <c r="Z688">
        <v>31</v>
      </c>
      <c r="AA688">
        <v>11</v>
      </c>
      <c r="AB688">
        <v>146</v>
      </c>
    </row>
    <row r="689" spans="1:28" ht="17" x14ac:dyDescent="0.25">
      <c r="A689" s="3">
        <v>37482765</v>
      </c>
      <c r="B689" s="1">
        <v>43652</v>
      </c>
      <c r="C689" s="13">
        <v>0.41141759259259264</v>
      </c>
      <c r="D689" t="s">
        <v>129</v>
      </c>
      <c r="E689" t="s">
        <v>130</v>
      </c>
      <c r="F689">
        <v>2.85</v>
      </c>
      <c r="G689" t="s">
        <v>130</v>
      </c>
      <c r="H689">
        <v>35.869</v>
      </c>
      <c r="I689">
        <v>-117.621</v>
      </c>
      <c r="J689">
        <v>2.1</v>
      </c>
      <c r="K689" t="s">
        <v>131</v>
      </c>
      <c r="L689">
        <v>36</v>
      </c>
      <c r="M689">
        <v>0.15</v>
      </c>
      <c r="N689">
        <v>0.17</v>
      </c>
      <c r="O689">
        <v>0.23</v>
      </c>
      <c r="P689">
        <v>0</v>
      </c>
      <c r="Q689">
        <v>170</v>
      </c>
      <c r="R689">
        <v>78</v>
      </c>
      <c r="S689">
        <v>-157</v>
      </c>
      <c r="T689">
        <v>48</v>
      </c>
      <c r="U689">
        <v>48</v>
      </c>
      <c r="V689">
        <v>8</v>
      </c>
      <c r="W689">
        <v>0</v>
      </c>
      <c r="X689" t="s">
        <v>134</v>
      </c>
      <c r="Y689">
        <v>27</v>
      </c>
      <c r="Z689">
        <v>59</v>
      </c>
      <c r="AA689">
        <v>0</v>
      </c>
      <c r="AB689">
        <v>0</v>
      </c>
    </row>
    <row r="690" spans="1:28" x14ac:dyDescent="0.2">
      <c r="A690" s="4">
        <v>38461239</v>
      </c>
      <c r="B690" s="1">
        <v>43652</v>
      </c>
      <c r="C690" s="13">
        <v>0.41299155092592593</v>
      </c>
      <c r="D690" t="s">
        <v>129</v>
      </c>
      <c r="E690" t="s">
        <v>130</v>
      </c>
      <c r="F690">
        <v>2.75</v>
      </c>
      <c r="G690" t="s">
        <v>130</v>
      </c>
      <c r="H690">
        <v>35.908000000000001</v>
      </c>
      <c r="I690">
        <v>-117.732</v>
      </c>
      <c r="J690">
        <v>4.8</v>
      </c>
      <c r="K690" t="s">
        <v>131</v>
      </c>
      <c r="L690">
        <v>68</v>
      </c>
      <c r="M690">
        <v>0.13</v>
      </c>
      <c r="N690">
        <v>0.11</v>
      </c>
      <c r="O690">
        <v>0.25</v>
      </c>
      <c r="P690">
        <v>0</v>
      </c>
      <c r="Q690">
        <v>317</v>
      </c>
      <c r="R690">
        <v>86</v>
      </c>
      <c r="S690">
        <v>-173</v>
      </c>
      <c r="T690">
        <v>21</v>
      </c>
      <c r="U690">
        <v>22</v>
      </c>
      <c r="V690">
        <v>18</v>
      </c>
      <c r="W690">
        <v>11</v>
      </c>
      <c r="X690" t="s">
        <v>131</v>
      </c>
      <c r="Y690">
        <v>96</v>
      </c>
      <c r="Z690">
        <v>49</v>
      </c>
      <c r="AA690">
        <v>12</v>
      </c>
      <c r="AB690">
        <v>90</v>
      </c>
    </row>
    <row r="691" spans="1:28" ht="17" x14ac:dyDescent="0.25">
      <c r="A691" s="3">
        <v>38461271</v>
      </c>
      <c r="B691" s="1">
        <v>43652</v>
      </c>
      <c r="C691" s="13">
        <v>0.41427766203703703</v>
      </c>
      <c r="D691" t="s">
        <v>129</v>
      </c>
      <c r="E691" t="s">
        <v>130</v>
      </c>
      <c r="F691">
        <v>2.4</v>
      </c>
      <c r="G691" t="s">
        <v>130</v>
      </c>
      <c r="H691">
        <v>35.793999999999997</v>
      </c>
      <c r="I691">
        <v>-117.622</v>
      </c>
      <c r="J691">
        <v>8.5</v>
      </c>
      <c r="K691" t="s">
        <v>131</v>
      </c>
      <c r="L691">
        <v>56</v>
      </c>
      <c r="M691">
        <v>0.13</v>
      </c>
      <c r="N691">
        <v>0.17</v>
      </c>
      <c r="O691">
        <v>0.32</v>
      </c>
      <c r="P691">
        <v>0</v>
      </c>
      <c r="Q691">
        <v>86</v>
      </c>
      <c r="R691">
        <v>34</v>
      </c>
      <c r="S691">
        <v>56</v>
      </c>
      <c r="T691">
        <v>49</v>
      </c>
      <c r="U691">
        <v>43</v>
      </c>
      <c r="V691">
        <v>9</v>
      </c>
      <c r="W691">
        <v>15</v>
      </c>
      <c r="X691" t="s">
        <v>134</v>
      </c>
      <c r="Y691">
        <v>39</v>
      </c>
      <c r="Z691">
        <v>38</v>
      </c>
      <c r="AA691">
        <v>3</v>
      </c>
      <c r="AB691">
        <v>71</v>
      </c>
    </row>
    <row r="692" spans="1:28" ht="17" x14ac:dyDescent="0.25">
      <c r="A692" s="3">
        <v>38461295</v>
      </c>
      <c r="B692" s="1">
        <v>43652</v>
      </c>
      <c r="C692" s="13">
        <v>0.41498796296296298</v>
      </c>
      <c r="D692" t="s">
        <v>129</v>
      </c>
      <c r="E692" t="s">
        <v>130</v>
      </c>
      <c r="F692">
        <v>3.08</v>
      </c>
      <c r="G692" t="s">
        <v>130</v>
      </c>
      <c r="H692">
        <v>35.953000000000003</v>
      </c>
      <c r="I692">
        <v>-117.702</v>
      </c>
      <c r="J692">
        <v>5.4</v>
      </c>
      <c r="K692" t="s">
        <v>131</v>
      </c>
      <c r="L692">
        <v>66</v>
      </c>
      <c r="M692">
        <v>0.11</v>
      </c>
      <c r="N692">
        <v>0.11</v>
      </c>
      <c r="O692">
        <v>0.37</v>
      </c>
      <c r="P692">
        <v>0</v>
      </c>
      <c r="Q692">
        <v>346</v>
      </c>
      <c r="R692">
        <v>85</v>
      </c>
      <c r="S692">
        <v>-137</v>
      </c>
      <c r="T692">
        <v>17</v>
      </c>
      <c r="U692">
        <v>21</v>
      </c>
      <c r="V692">
        <v>48</v>
      </c>
      <c r="W692">
        <v>36</v>
      </c>
      <c r="X692" t="s">
        <v>131</v>
      </c>
      <c r="Y692">
        <v>97</v>
      </c>
      <c r="Z692">
        <v>80</v>
      </c>
      <c r="AA692">
        <v>22</v>
      </c>
      <c r="AB692">
        <v>46</v>
      </c>
    </row>
    <row r="693" spans="1:28" ht="17" x14ac:dyDescent="0.25">
      <c r="A693" s="3">
        <v>38461311</v>
      </c>
      <c r="B693" s="1">
        <v>43652</v>
      </c>
      <c r="C693" s="13">
        <v>0.41628009259259263</v>
      </c>
      <c r="D693" t="s">
        <v>129</v>
      </c>
      <c r="E693" t="s">
        <v>130</v>
      </c>
      <c r="F693">
        <v>3.75</v>
      </c>
      <c r="G693" t="s">
        <v>47</v>
      </c>
      <c r="H693">
        <v>35.883000000000003</v>
      </c>
      <c r="I693">
        <v>-117.711</v>
      </c>
      <c r="J693">
        <v>7.3</v>
      </c>
      <c r="K693" t="s">
        <v>131</v>
      </c>
      <c r="L693">
        <v>108</v>
      </c>
      <c r="M693">
        <v>0.15</v>
      </c>
      <c r="N693">
        <v>0.11</v>
      </c>
      <c r="O693">
        <v>0.34</v>
      </c>
      <c r="P693">
        <v>0</v>
      </c>
      <c r="Q693">
        <v>320</v>
      </c>
      <c r="R693">
        <v>88</v>
      </c>
      <c r="S693">
        <v>-163</v>
      </c>
      <c r="T693">
        <v>12</v>
      </c>
      <c r="U693">
        <v>12</v>
      </c>
      <c r="V693">
        <v>143</v>
      </c>
      <c r="W693">
        <v>25</v>
      </c>
      <c r="X693" t="s">
        <v>131</v>
      </c>
      <c r="Y693">
        <v>100</v>
      </c>
      <c r="Z693">
        <v>65</v>
      </c>
      <c r="AA693">
        <v>68</v>
      </c>
      <c r="AB693">
        <v>88</v>
      </c>
    </row>
    <row r="694" spans="1:28" ht="17" x14ac:dyDescent="0.25">
      <c r="A694" s="3">
        <v>38461319</v>
      </c>
      <c r="B694" s="1">
        <v>43652</v>
      </c>
      <c r="C694" s="13">
        <v>0.41748194444444442</v>
      </c>
      <c r="D694" t="s">
        <v>129</v>
      </c>
      <c r="E694" t="s">
        <v>130</v>
      </c>
      <c r="F694">
        <v>2.86</v>
      </c>
      <c r="G694" t="s">
        <v>130</v>
      </c>
      <c r="H694">
        <v>35.924999999999997</v>
      </c>
      <c r="I694">
        <v>-117.711</v>
      </c>
      <c r="J694">
        <v>4</v>
      </c>
      <c r="K694" t="s">
        <v>131</v>
      </c>
      <c r="L694">
        <v>62</v>
      </c>
      <c r="M694">
        <v>0.13</v>
      </c>
      <c r="N694">
        <v>0.13</v>
      </c>
      <c r="O694">
        <v>0.36</v>
      </c>
      <c r="P694">
        <v>0</v>
      </c>
      <c r="Q694">
        <v>4</v>
      </c>
      <c r="R694">
        <v>31</v>
      </c>
      <c r="S694">
        <v>-101</v>
      </c>
      <c r="T694">
        <v>19</v>
      </c>
      <c r="U694">
        <v>18</v>
      </c>
      <c r="V694">
        <v>18</v>
      </c>
      <c r="W694">
        <v>9</v>
      </c>
      <c r="X694" t="s">
        <v>131</v>
      </c>
      <c r="Y694">
        <v>99</v>
      </c>
      <c r="Z694">
        <v>49</v>
      </c>
      <c r="AA694">
        <v>13</v>
      </c>
      <c r="AB694">
        <v>58</v>
      </c>
    </row>
    <row r="695" spans="1:28" ht="17" x14ac:dyDescent="0.25">
      <c r="A695" s="3">
        <v>38461327</v>
      </c>
      <c r="B695" s="1">
        <v>43652</v>
      </c>
      <c r="C695" s="13">
        <v>0.41833750000000003</v>
      </c>
      <c r="D695" t="s">
        <v>129</v>
      </c>
      <c r="E695" t="s">
        <v>130</v>
      </c>
      <c r="F695">
        <v>3.04</v>
      </c>
      <c r="G695" t="s">
        <v>130</v>
      </c>
      <c r="H695">
        <v>35.691000000000003</v>
      </c>
      <c r="I695">
        <v>-117.53100000000001</v>
      </c>
      <c r="J695">
        <v>8.4</v>
      </c>
      <c r="K695" t="s">
        <v>131</v>
      </c>
      <c r="L695">
        <v>37</v>
      </c>
      <c r="M695">
        <v>0.09</v>
      </c>
      <c r="N695">
        <v>0.13</v>
      </c>
      <c r="O695">
        <v>0.45</v>
      </c>
      <c r="P695">
        <v>0</v>
      </c>
      <c r="Q695">
        <v>144</v>
      </c>
      <c r="R695">
        <v>80</v>
      </c>
      <c r="S695">
        <v>-178</v>
      </c>
      <c r="T695">
        <v>25</v>
      </c>
      <c r="U695">
        <v>23</v>
      </c>
      <c r="V695">
        <v>23</v>
      </c>
      <c r="W695">
        <v>23</v>
      </c>
      <c r="X695" t="s">
        <v>131</v>
      </c>
      <c r="Y695">
        <v>88</v>
      </c>
      <c r="Z695">
        <v>48</v>
      </c>
      <c r="AA695">
        <v>14</v>
      </c>
      <c r="AB695">
        <v>93</v>
      </c>
    </row>
    <row r="696" spans="1:28" ht="17" x14ac:dyDescent="0.25">
      <c r="A696" s="3">
        <v>38461335</v>
      </c>
      <c r="B696" s="1">
        <v>43652</v>
      </c>
      <c r="C696" s="13">
        <v>0.41848402777777777</v>
      </c>
      <c r="D696" t="s">
        <v>129</v>
      </c>
      <c r="E696" t="s">
        <v>130</v>
      </c>
      <c r="F696">
        <v>3.18</v>
      </c>
      <c r="G696" t="s">
        <v>130</v>
      </c>
      <c r="H696">
        <v>35.726999999999997</v>
      </c>
      <c r="I696">
        <v>-117.592</v>
      </c>
      <c r="J696">
        <v>10.8</v>
      </c>
      <c r="K696" t="s">
        <v>131</v>
      </c>
      <c r="L696">
        <v>58</v>
      </c>
      <c r="M696">
        <v>0.15</v>
      </c>
      <c r="N696">
        <v>0.17</v>
      </c>
      <c r="O696">
        <v>0.34</v>
      </c>
      <c r="P696">
        <v>0</v>
      </c>
      <c r="Q696">
        <v>31</v>
      </c>
      <c r="R696">
        <v>25</v>
      </c>
      <c r="S696">
        <v>-22</v>
      </c>
      <c r="T696">
        <v>18</v>
      </c>
      <c r="U696">
        <v>19</v>
      </c>
      <c r="V696">
        <v>54</v>
      </c>
      <c r="W696">
        <v>37</v>
      </c>
      <c r="X696" t="s">
        <v>131</v>
      </c>
      <c r="Y696">
        <v>92</v>
      </c>
      <c r="Z696">
        <v>52</v>
      </c>
      <c r="AA696">
        <v>19</v>
      </c>
      <c r="AB696">
        <v>117</v>
      </c>
    </row>
    <row r="697" spans="1:28" ht="17" x14ac:dyDescent="0.25">
      <c r="A697" s="3">
        <v>38461343</v>
      </c>
      <c r="B697" s="1">
        <v>43652</v>
      </c>
      <c r="C697" s="13">
        <v>0.41893611111111112</v>
      </c>
      <c r="D697" t="s">
        <v>129</v>
      </c>
      <c r="E697" t="s">
        <v>130</v>
      </c>
      <c r="F697">
        <v>2.29</v>
      </c>
      <c r="G697" t="s">
        <v>130</v>
      </c>
      <c r="H697">
        <v>35.933999999999997</v>
      </c>
      <c r="I697">
        <v>-117.727</v>
      </c>
      <c r="J697">
        <v>3.8</v>
      </c>
      <c r="K697" t="s">
        <v>131</v>
      </c>
      <c r="L697">
        <v>37</v>
      </c>
      <c r="M697">
        <v>0.13</v>
      </c>
      <c r="N697">
        <v>0.16</v>
      </c>
      <c r="O697">
        <v>0.41</v>
      </c>
      <c r="P697">
        <v>0</v>
      </c>
      <c r="Q697">
        <v>22</v>
      </c>
      <c r="R697">
        <v>45</v>
      </c>
      <c r="S697">
        <v>-105</v>
      </c>
      <c r="T697">
        <v>47</v>
      </c>
      <c r="U697">
        <v>48</v>
      </c>
      <c r="V697">
        <v>9</v>
      </c>
      <c r="W697">
        <v>32</v>
      </c>
      <c r="X697" t="s">
        <v>134</v>
      </c>
      <c r="Y697">
        <v>31</v>
      </c>
      <c r="Z697">
        <v>47</v>
      </c>
      <c r="AA697">
        <v>1</v>
      </c>
      <c r="AB697">
        <v>62</v>
      </c>
    </row>
    <row r="698" spans="1:28" ht="17" x14ac:dyDescent="0.25">
      <c r="A698" s="3">
        <v>38461351</v>
      </c>
      <c r="B698" s="1">
        <v>43652</v>
      </c>
      <c r="C698" s="13">
        <v>0.41900902777777776</v>
      </c>
      <c r="D698" t="s">
        <v>129</v>
      </c>
      <c r="E698" t="s">
        <v>130</v>
      </c>
      <c r="F698">
        <v>2.96</v>
      </c>
      <c r="G698" t="s">
        <v>130</v>
      </c>
      <c r="H698">
        <v>35.65</v>
      </c>
      <c r="I698">
        <v>-117.456</v>
      </c>
      <c r="J698">
        <v>4.2</v>
      </c>
      <c r="K698" t="s">
        <v>131</v>
      </c>
      <c r="L698">
        <v>42</v>
      </c>
      <c r="M698">
        <v>0.14000000000000001</v>
      </c>
      <c r="N698">
        <v>0.17</v>
      </c>
      <c r="O698">
        <v>0.36</v>
      </c>
      <c r="P698">
        <v>0</v>
      </c>
      <c r="Q698">
        <v>220</v>
      </c>
      <c r="R698">
        <v>65</v>
      </c>
      <c r="S698">
        <v>-147</v>
      </c>
      <c r="T698">
        <v>34</v>
      </c>
      <c r="U698">
        <v>31</v>
      </c>
      <c r="V698">
        <v>32</v>
      </c>
      <c r="W698">
        <v>42</v>
      </c>
      <c r="X698" t="s">
        <v>133</v>
      </c>
      <c r="Y698">
        <v>72</v>
      </c>
      <c r="Z698">
        <v>86</v>
      </c>
      <c r="AA698">
        <v>14</v>
      </c>
      <c r="AB698">
        <v>56</v>
      </c>
    </row>
    <row r="699" spans="1:28" ht="17" x14ac:dyDescent="0.25">
      <c r="A699" s="3">
        <v>38461383</v>
      </c>
      <c r="B699" s="1">
        <v>43652</v>
      </c>
      <c r="C699" s="13">
        <v>0.42037210648148143</v>
      </c>
      <c r="D699" t="s">
        <v>129</v>
      </c>
      <c r="E699" t="s">
        <v>130</v>
      </c>
      <c r="F699">
        <v>3</v>
      </c>
      <c r="G699" t="s">
        <v>130</v>
      </c>
      <c r="H699">
        <v>35.676000000000002</v>
      </c>
      <c r="I699">
        <v>-117.539</v>
      </c>
      <c r="J699">
        <v>4.8</v>
      </c>
      <c r="K699" t="s">
        <v>131</v>
      </c>
      <c r="L699">
        <v>38</v>
      </c>
      <c r="M699">
        <v>0.12</v>
      </c>
      <c r="N699">
        <v>0.17</v>
      </c>
      <c r="O699">
        <v>0.51</v>
      </c>
      <c r="P699">
        <v>0</v>
      </c>
      <c r="Q699">
        <v>183</v>
      </c>
      <c r="R699">
        <v>39</v>
      </c>
      <c r="S699">
        <v>-95</v>
      </c>
      <c r="T699">
        <v>39</v>
      </c>
      <c r="U699">
        <v>42</v>
      </c>
      <c r="V699">
        <v>49</v>
      </c>
      <c r="W699">
        <v>38</v>
      </c>
      <c r="X699" t="s">
        <v>132</v>
      </c>
      <c r="Y699">
        <v>51</v>
      </c>
      <c r="Z699">
        <v>65</v>
      </c>
      <c r="AA699">
        <v>15</v>
      </c>
      <c r="AB699">
        <v>46</v>
      </c>
    </row>
    <row r="700" spans="1:28" ht="17" x14ac:dyDescent="0.25">
      <c r="A700" s="3">
        <v>38461391</v>
      </c>
      <c r="B700" s="1">
        <v>43652</v>
      </c>
      <c r="C700" s="13">
        <v>0.4205163194444444</v>
      </c>
      <c r="D700" t="s">
        <v>129</v>
      </c>
      <c r="E700" t="s">
        <v>130</v>
      </c>
      <c r="F700">
        <v>3.41</v>
      </c>
      <c r="G700" t="s">
        <v>130</v>
      </c>
      <c r="H700">
        <v>35.904000000000003</v>
      </c>
      <c r="I700">
        <v>-117.726</v>
      </c>
      <c r="J700">
        <v>3.9</v>
      </c>
      <c r="K700" t="s">
        <v>131</v>
      </c>
      <c r="L700">
        <v>65</v>
      </c>
      <c r="M700">
        <v>0.14000000000000001</v>
      </c>
      <c r="N700">
        <v>0.12</v>
      </c>
      <c r="O700">
        <v>0.32</v>
      </c>
      <c r="P700">
        <v>0</v>
      </c>
      <c r="Q700">
        <v>331</v>
      </c>
      <c r="R700">
        <v>74</v>
      </c>
      <c r="S700">
        <v>-119</v>
      </c>
      <c r="T700">
        <v>46</v>
      </c>
      <c r="U700">
        <v>47</v>
      </c>
      <c r="V700">
        <v>32</v>
      </c>
      <c r="W700">
        <v>44</v>
      </c>
      <c r="X700" t="s">
        <v>134</v>
      </c>
      <c r="Y700">
        <v>43</v>
      </c>
      <c r="Z700">
        <v>69</v>
      </c>
      <c r="AA700">
        <v>5</v>
      </c>
      <c r="AB700">
        <v>72</v>
      </c>
    </row>
    <row r="701" spans="1:28" ht="17" x14ac:dyDescent="0.25">
      <c r="A701" s="3">
        <v>38461423</v>
      </c>
      <c r="B701" s="1">
        <v>43652</v>
      </c>
      <c r="C701" s="13">
        <v>0.42225150462962963</v>
      </c>
      <c r="D701" t="s">
        <v>129</v>
      </c>
      <c r="E701" t="s">
        <v>130</v>
      </c>
      <c r="F701">
        <v>3.26</v>
      </c>
      <c r="G701" t="s">
        <v>130</v>
      </c>
      <c r="H701">
        <v>35.863999999999997</v>
      </c>
      <c r="I701">
        <v>-117.687</v>
      </c>
      <c r="J701">
        <v>9.8000000000000007</v>
      </c>
      <c r="K701" t="s">
        <v>131</v>
      </c>
      <c r="L701">
        <v>50</v>
      </c>
      <c r="M701">
        <v>0.11</v>
      </c>
      <c r="N701">
        <v>0.14000000000000001</v>
      </c>
      <c r="O701">
        <v>0.28999999999999998</v>
      </c>
      <c r="P701">
        <v>0</v>
      </c>
      <c r="Q701">
        <v>55</v>
      </c>
      <c r="R701">
        <v>16</v>
      </c>
      <c r="S701">
        <v>-9</v>
      </c>
      <c r="T701">
        <v>21</v>
      </c>
      <c r="U701">
        <v>25</v>
      </c>
      <c r="V701">
        <v>43</v>
      </c>
      <c r="W701">
        <v>28</v>
      </c>
      <c r="X701" t="s">
        <v>131</v>
      </c>
      <c r="Y701">
        <v>85</v>
      </c>
      <c r="Z701">
        <v>53</v>
      </c>
      <c r="AA701">
        <v>18</v>
      </c>
      <c r="AB701">
        <v>101</v>
      </c>
    </row>
    <row r="702" spans="1:28" ht="17" x14ac:dyDescent="0.25">
      <c r="A702" s="3">
        <v>38461431</v>
      </c>
      <c r="B702" s="1">
        <v>43652</v>
      </c>
      <c r="C702" s="13">
        <v>0.42253275462962964</v>
      </c>
      <c r="D702" t="s">
        <v>129</v>
      </c>
      <c r="E702" t="s">
        <v>130</v>
      </c>
      <c r="F702">
        <v>3.04</v>
      </c>
      <c r="G702" t="s">
        <v>130</v>
      </c>
      <c r="H702">
        <v>35.786000000000001</v>
      </c>
      <c r="I702">
        <v>-117.613</v>
      </c>
      <c r="J702">
        <v>10.3</v>
      </c>
      <c r="K702" t="s">
        <v>131</v>
      </c>
      <c r="L702">
        <v>49</v>
      </c>
      <c r="M702">
        <v>0.11</v>
      </c>
      <c r="N702">
        <v>0.15</v>
      </c>
      <c r="O702">
        <v>0.31</v>
      </c>
      <c r="P702">
        <v>0</v>
      </c>
      <c r="Q702">
        <v>194</v>
      </c>
      <c r="R702">
        <v>33</v>
      </c>
      <c r="S702">
        <v>-38</v>
      </c>
      <c r="T702">
        <v>41</v>
      </c>
      <c r="U702">
        <v>30</v>
      </c>
      <c r="V702">
        <v>17</v>
      </c>
      <c r="W702">
        <v>35</v>
      </c>
      <c r="X702" t="s">
        <v>132</v>
      </c>
      <c r="Y702">
        <v>66</v>
      </c>
      <c r="Z702">
        <v>66</v>
      </c>
      <c r="AA702">
        <v>1</v>
      </c>
      <c r="AB702">
        <v>174</v>
      </c>
    </row>
    <row r="703" spans="1:28" ht="17" x14ac:dyDescent="0.25">
      <c r="A703" s="3">
        <v>38461447</v>
      </c>
      <c r="B703" s="1">
        <v>43652</v>
      </c>
      <c r="C703" s="13">
        <v>0.42312627314814816</v>
      </c>
      <c r="D703" t="s">
        <v>129</v>
      </c>
      <c r="E703" t="s">
        <v>130</v>
      </c>
      <c r="F703">
        <v>3.52</v>
      </c>
      <c r="G703" t="s">
        <v>130</v>
      </c>
      <c r="H703">
        <v>35.576000000000001</v>
      </c>
      <c r="I703">
        <v>-117.518</v>
      </c>
      <c r="J703">
        <v>10.4</v>
      </c>
      <c r="K703" t="s">
        <v>131</v>
      </c>
      <c r="L703">
        <v>92</v>
      </c>
      <c r="M703">
        <v>0.16</v>
      </c>
      <c r="N703">
        <v>0.13</v>
      </c>
      <c r="O703">
        <v>0.28999999999999998</v>
      </c>
      <c r="P703">
        <v>0</v>
      </c>
      <c r="Q703">
        <v>149</v>
      </c>
      <c r="R703">
        <v>77</v>
      </c>
      <c r="S703">
        <v>174</v>
      </c>
      <c r="T703">
        <v>19</v>
      </c>
      <c r="U703">
        <v>14</v>
      </c>
      <c r="V703">
        <v>100</v>
      </c>
      <c r="W703">
        <v>46</v>
      </c>
      <c r="X703" t="s">
        <v>131</v>
      </c>
      <c r="Y703">
        <v>98</v>
      </c>
      <c r="Z703">
        <v>52</v>
      </c>
      <c r="AA703">
        <v>59</v>
      </c>
      <c r="AB703">
        <v>122</v>
      </c>
    </row>
    <row r="704" spans="1:28" x14ac:dyDescent="0.2">
      <c r="A704" s="4">
        <v>38461455</v>
      </c>
      <c r="B704" s="1">
        <v>43652</v>
      </c>
      <c r="C704" s="13">
        <v>0.42385127314814813</v>
      </c>
      <c r="D704" t="s">
        <v>129</v>
      </c>
      <c r="E704" t="s">
        <v>130</v>
      </c>
      <c r="F704">
        <v>2.67</v>
      </c>
      <c r="G704" t="s">
        <v>130</v>
      </c>
      <c r="H704">
        <v>35.9</v>
      </c>
      <c r="I704">
        <v>-117.72799999999999</v>
      </c>
      <c r="J704">
        <v>5</v>
      </c>
      <c r="K704" t="s">
        <v>131</v>
      </c>
      <c r="L704">
        <v>57</v>
      </c>
      <c r="M704">
        <v>0.11</v>
      </c>
      <c r="N704">
        <v>0.12</v>
      </c>
      <c r="O704">
        <v>0.53</v>
      </c>
      <c r="P704">
        <v>0</v>
      </c>
      <c r="Q704">
        <v>350</v>
      </c>
      <c r="R704">
        <v>81</v>
      </c>
      <c r="S704">
        <v>178</v>
      </c>
      <c r="T704">
        <v>34</v>
      </c>
      <c r="U704">
        <v>30</v>
      </c>
      <c r="V704">
        <v>11</v>
      </c>
      <c r="W704">
        <v>22</v>
      </c>
      <c r="X704" t="s">
        <v>133</v>
      </c>
      <c r="Y704">
        <v>65</v>
      </c>
      <c r="Z704">
        <v>44</v>
      </c>
      <c r="AA704">
        <v>5</v>
      </c>
      <c r="AB704">
        <v>106</v>
      </c>
    </row>
    <row r="705" spans="1:28" x14ac:dyDescent="0.2">
      <c r="A705" s="4">
        <v>38461463</v>
      </c>
      <c r="B705" s="1">
        <v>43652</v>
      </c>
      <c r="C705" s="13">
        <v>0.4243115740740741</v>
      </c>
      <c r="D705" t="s">
        <v>129</v>
      </c>
      <c r="E705" t="s">
        <v>130</v>
      </c>
      <c r="F705">
        <v>2.75</v>
      </c>
      <c r="G705" t="s">
        <v>130</v>
      </c>
      <c r="H705">
        <v>35.895000000000003</v>
      </c>
      <c r="I705">
        <v>-117.721</v>
      </c>
      <c r="J705">
        <v>6</v>
      </c>
      <c r="K705" t="s">
        <v>131</v>
      </c>
      <c r="L705">
        <v>66</v>
      </c>
      <c r="M705">
        <v>0.16</v>
      </c>
      <c r="N705">
        <v>0.15</v>
      </c>
      <c r="O705">
        <v>0.44</v>
      </c>
      <c r="P705">
        <v>0</v>
      </c>
      <c r="Q705">
        <v>318</v>
      </c>
      <c r="R705">
        <v>78</v>
      </c>
      <c r="S705">
        <v>140</v>
      </c>
      <c r="T705">
        <v>35</v>
      </c>
      <c r="U705">
        <v>30</v>
      </c>
      <c r="V705">
        <v>11</v>
      </c>
      <c r="W705">
        <v>32</v>
      </c>
      <c r="X705" t="s">
        <v>133</v>
      </c>
      <c r="Y705">
        <v>68</v>
      </c>
      <c r="Z705">
        <v>32</v>
      </c>
      <c r="AA705">
        <v>8</v>
      </c>
      <c r="AB705">
        <v>124</v>
      </c>
    </row>
    <row r="706" spans="1:28" ht="17" x14ac:dyDescent="0.25">
      <c r="A706" s="3">
        <v>38461495</v>
      </c>
      <c r="B706" s="1">
        <v>43652</v>
      </c>
      <c r="C706" s="13">
        <v>0.42709849537037042</v>
      </c>
      <c r="D706" t="s">
        <v>129</v>
      </c>
      <c r="E706" t="s">
        <v>130</v>
      </c>
      <c r="F706">
        <v>2.84</v>
      </c>
      <c r="G706" t="s">
        <v>130</v>
      </c>
      <c r="H706">
        <v>35.619999999999997</v>
      </c>
      <c r="I706">
        <v>-117.438</v>
      </c>
      <c r="J706">
        <v>4.8</v>
      </c>
      <c r="K706" t="s">
        <v>131</v>
      </c>
      <c r="L706">
        <v>74</v>
      </c>
      <c r="M706">
        <v>0.15</v>
      </c>
      <c r="N706">
        <v>0.14000000000000001</v>
      </c>
      <c r="O706">
        <v>0.3</v>
      </c>
      <c r="P706">
        <v>0</v>
      </c>
      <c r="Q706">
        <v>131</v>
      </c>
      <c r="R706">
        <v>78</v>
      </c>
      <c r="S706">
        <v>151</v>
      </c>
      <c r="T706">
        <v>41</v>
      </c>
      <c r="U706">
        <v>43</v>
      </c>
      <c r="V706">
        <v>18</v>
      </c>
      <c r="W706">
        <v>13</v>
      </c>
      <c r="X706" t="s">
        <v>132</v>
      </c>
      <c r="Y706">
        <v>57</v>
      </c>
      <c r="Z706">
        <v>51</v>
      </c>
      <c r="AA706">
        <v>25</v>
      </c>
      <c r="AB706">
        <v>64</v>
      </c>
    </row>
    <row r="707" spans="1:28" x14ac:dyDescent="0.2">
      <c r="A707" s="4">
        <v>38461503</v>
      </c>
      <c r="B707" s="1">
        <v>43652</v>
      </c>
      <c r="C707" s="13">
        <v>0.42786168981481482</v>
      </c>
      <c r="D707" t="s">
        <v>129</v>
      </c>
      <c r="E707" t="s">
        <v>130</v>
      </c>
      <c r="F707">
        <v>2.37</v>
      </c>
      <c r="G707" t="s">
        <v>130</v>
      </c>
      <c r="H707">
        <v>35.652000000000001</v>
      </c>
      <c r="I707">
        <v>-117.46</v>
      </c>
      <c r="J707">
        <v>2.1</v>
      </c>
      <c r="K707" t="s">
        <v>131</v>
      </c>
      <c r="L707">
        <v>43</v>
      </c>
      <c r="M707">
        <v>0.14000000000000001</v>
      </c>
      <c r="N707">
        <v>0.17</v>
      </c>
      <c r="O707">
        <v>0.5</v>
      </c>
      <c r="P707">
        <v>0</v>
      </c>
      <c r="Q707">
        <v>158</v>
      </c>
      <c r="R707">
        <v>87</v>
      </c>
      <c r="S707">
        <v>-126</v>
      </c>
      <c r="T707">
        <v>24</v>
      </c>
      <c r="U707">
        <v>27</v>
      </c>
      <c r="V707">
        <v>8</v>
      </c>
      <c r="W707">
        <v>25</v>
      </c>
      <c r="X707" t="s">
        <v>133</v>
      </c>
      <c r="Y707">
        <v>89</v>
      </c>
      <c r="Z707">
        <v>63</v>
      </c>
      <c r="AA707">
        <v>14</v>
      </c>
      <c r="AB707">
        <v>95</v>
      </c>
    </row>
    <row r="708" spans="1:28" ht="17" x14ac:dyDescent="0.25">
      <c r="A708" s="3">
        <v>38461527</v>
      </c>
      <c r="B708" s="1">
        <v>43652</v>
      </c>
      <c r="C708" s="13">
        <v>0.43007164351851851</v>
      </c>
      <c r="D708" t="s">
        <v>129</v>
      </c>
      <c r="E708" t="s">
        <v>130</v>
      </c>
      <c r="F708">
        <v>2.9</v>
      </c>
      <c r="G708" t="s">
        <v>130</v>
      </c>
      <c r="H708">
        <v>35.881</v>
      </c>
      <c r="I708">
        <v>-117.71299999999999</v>
      </c>
      <c r="J708">
        <v>6.8</v>
      </c>
      <c r="K708" t="s">
        <v>131</v>
      </c>
      <c r="L708">
        <v>71</v>
      </c>
      <c r="M708">
        <v>0.12</v>
      </c>
      <c r="N708">
        <v>0.12</v>
      </c>
      <c r="O708">
        <v>0.3</v>
      </c>
      <c r="P708">
        <v>0</v>
      </c>
      <c r="Q708">
        <v>139</v>
      </c>
      <c r="R708">
        <v>83</v>
      </c>
      <c r="S708">
        <v>-178</v>
      </c>
      <c r="T708">
        <v>17</v>
      </c>
      <c r="U708">
        <v>18</v>
      </c>
      <c r="V708">
        <v>23</v>
      </c>
      <c r="W708">
        <v>20</v>
      </c>
      <c r="X708" t="s">
        <v>131</v>
      </c>
      <c r="Y708">
        <v>100</v>
      </c>
      <c r="Z708">
        <v>34</v>
      </c>
      <c r="AA708">
        <v>18</v>
      </c>
      <c r="AB708">
        <v>103</v>
      </c>
    </row>
    <row r="709" spans="1:28" x14ac:dyDescent="0.2">
      <c r="A709" s="4">
        <v>38461535</v>
      </c>
      <c r="B709" s="1">
        <v>43652</v>
      </c>
      <c r="C709" s="13">
        <v>0.43054189814814814</v>
      </c>
      <c r="D709" t="s">
        <v>129</v>
      </c>
      <c r="E709" t="s">
        <v>130</v>
      </c>
      <c r="F709">
        <v>2.7</v>
      </c>
      <c r="G709" t="s">
        <v>130</v>
      </c>
      <c r="H709">
        <v>35.881</v>
      </c>
      <c r="I709">
        <v>-117.691</v>
      </c>
      <c r="J709">
        <v>3.9</v>
      </c>
      <c r="K709" t="s">
        <v>131</v>
      </c>
      <c r="L709">
        <v>68</v>
      </c>
      <c r="M709">
        <v>0.13</v>
      </c>
      <c r="N709">
        <v>0.13</v>
      </c>
      <c r="O709">
        <v>0.35</v>
      </c>
      <c r="P709">
        <v>0</v>
      </c>
      <c r="Q709">
        <v>340</v>
      </c>
      <c r="R709">
        <v>87</v>
      </c>
      <c r="S709">
        <v>-176</v>
      </c>
      <c r="T709">
        <v>22</v>
      </c>
      <c r="U709">
        <v>26</v>
      </c>
      <c r="V709">
        <v>21</v>
      </c>
      <c r="W709">
        <v>11</v>
      </c>
      <c r="X709" t="s">
        <v>131</v>
      </c>
      <c r="Y709">
        <v>89</v>
      </c>
      <c r="Z709">
        <v>58</v>
      </c>
      <c r="AA709">
        <v>15</v>
      </c>
      <c r="AB709">
        <v>58</v>
      </c>
    </row>
    <row r="710" spans="1:28" ht="17" x14ac:dyDescent="0.25">
      <c r="A710" s="3">
        <v>38461583</v>
      </c>
      <c r="B710" s="1">
        <v>43652</v>
      </c>
      <c r="C710" s="13">
        <v>0.43259074074074078</v>
      </c>
      <c r="D710" t="s">
        <v>129</v>
      </c>
      <c r="E710" t="s">
        <v>130</v>
      </c>
      <c r="F710">
        <v>2.88</v>
      </c>
      <c r="G710" t="s">
        <v>130</v>
      </c>
      <c r="H710">
        <v>35.878</v>
      </c>
      <c r="I710">
        <v>-117.718</v>
      </c>
      <c r="J710">
        <v>2.6</v>
      </c>
      <c r="K710" t="s">
        <v>131</v>
      </c>
      <c r="L710">
        <v>72</v>
      </c>
      <c r="M710">
        <v>0.14000000000000001</v>
      </c>
      <c r="N710">
        <v>0.13</v>
      </c>
      <c r="O710">
        <v>0.2</v>
      </c>
      <c r="P710">
        <v>0</v>
      </c>
      <c r="Q710">
        <v>156</v>
      </c>
      <c r="R710">
        <v>79</v>
      </c>
      <c r="S710">
        <v>160</v>
      </c>
      <c r="T710">
        <v>23</v>
      </c>
      <c r="U710">
        <v>25</v>
      </c>
      <c r="V710">
        <v>17</v>
      </c>
      <c r="W710">
        <v>12</v>
      </c>
      <c r="X710" t="s">
        <v>131</v>
      </c>
      <c r="Y710">
        <v>88</v>
      </c>
      <c r="Z710">
        <v>65</v>
      </c>
      <c r="AA710">
        <v>14</v>
      </c>
      <c r="AB710">
        <v>48</v>
      </c>
    </row>
    <row r="711" spans="1:28" ht="17" x14ac:dyDescent="0.25">
      <c r="A711" s="3">
        <v>38461591</v>
      </c>
      <c r="B711" s="1">
        <v>43652</v>
      </c>
      <c r="C711" s="13">
        <v>0.43370659722222221</v>
      </c>
      <c r="D711" t="s">
        <v>129</v>
      </c>
      <c r="E711" t="s">
        <v>130</v>
      </c>
      <c r="F711">
        <v>2.11</v>
      </c>
      <c r="G711" t="s">
        <v>130</v>
      </c>
      <c r="H711">
        <v>35.734999999999999</v>
      </c>
      <c r="I711">
        <v>-117.541</v>
      </c>
      <c r="J711">
        <v>12.3</v>
      </c>
      <c r="K711" t="s">
        <v>131</v>
      </c>
      <c r="L711">
        <v>28</v>
      </c>
      <c r="M711">
        <v>0.15</v>
      </c>
      <c r="N711">
        <v>0.31</v>
      </c>
      <c r="O711">
        <v>0.68</v>
      </c>
      <c r="P711">
        <v>0</v>
      </c>
      <c r="Q711">
        <v>296</v>
      </c>
      <c r="R711">
        <v>56</v>
      </c>
      <c r="S711">
        <v>159</v>
      </c>
      <c r="T711">
        <v>30</v>
      </c>
      <c r="U711">
        <v>35</v>
      </c>
      <c r="V711">
        <v>16</v>
      </c>
      <c r="W711">
        <v>17</v>
      </c>
      <c r="X711" t="s">
        <v>133</v>
      </c>
      <c r="Y711">
        <v>64</v>
      </c>
      <c r="Z711">
        <v>34</v>
      </c>
      <c r="AA711">
        <v>7</v>
      </c>
      <c r="AB711">
        <v>156</v>
      </c>
    </row>
    <row r="712" spans="1:28" ht="17" x14ac:dyDescent="0.25">
      <c r="A712" s="3">
        <v>38461599</v>
      </c>
      <c r="B712" s="1">
        <v>43652</v>
      </c>
      <c r="C712" s="13">
        <v>0.43410937500000002</v>
      </c>
      <c r="D712" t="s">
        <v>129</v>
      </c>
      <c r="E712" t="s">
        <v>130</v>
      </c>
      <c r="F712">
        <v>3.3</v>
      </c>
      <c r="G712" t="s">
        <v>130</v>
      </c>
      <c r="H712">
        <v>35.890999999999998</v>
      </c>
      <c r="I712">
        <v>-117.693</v>
      </c>
      <c r="J712">
        <v>3.5</v>
      </c>
      <c r="K712" t="s">
        <v>131</v>
      </c>
      <c r="L712">
        <v>54</v>
      </c>
      <c r="M712">
        <v>0.14000000000000001</v>
      </c>
      <c r="N712">
        <v>0.16</v>
      </c>
      <c r="O712">
        <v>0.49</v>
      </c>
      <c r="P712">
        <v>0</v>
      </c>
      <c r="Q712">
        <v>337</v>
      </c>
      <c r="R712">
        <v>29</v>
      </c>
      <c r="S712">
        <v>-139</v>
      </c>
      <c r="T712">
        <v>31</v>
      </c>
      <c r="U712">
        <v>22</v>
      </c>
      <c r="V712">
        <v>95</v>
      </c>
      <c r="W712">
        <v>38</v>
      </c>
      <c r="X712" t="s">
        <v>133</v>
      </c>
      <c r="Y712">
        <v>81</v>
      </c>
      <c r="Z712">
        <v>79</v>
      </c>
      <c r="AA712">
        <v>46</v>
      </c>
      <c r="AB712">
        <v>48</v>
      </c>
    </row>
    <row r="713" spans="1:28" ht="17" x14ac:dyDescent="0.25">
      <c r="A713" s="3">
        <v>38461607</v>
      </c>
      <c r="B713" s="1">
        <v>43652</v>
      </c>
      <c r="C713" s="13">
        <v>0.43430451388888885</v>
      </c>
      <c r="D713" t="s">
        <v>129</v>
      </c>
      <c r="E713" t="s">
        <v>130</v>
      </c>
      <c r="F713">
        <v>3.12</v>
      </c>
      <c r="G713" t="s">
        <v>130</v>
      </c>
      <c r="H713">
        <v>35.898000000000003</v>
      </c>
      <c r="I713">
        <v>-117.727</v>
      </c>
      <c r="J713">
        <v>5.0999999999999996</v>
      </c>
      <c r="K713" t="s">
        <v>131</v>
      </c>
      <c r="L713">
        <v>44</v>
      </c>
      <c r="M713">
        <v>0.09</v>
      </c>
      <c r="N713">
        <v>0.1</v>
      </c>
      <c r="O713">
        <v>0.43</v>
      </c>
      <c r="P713">
        <v>0</v>
      </c>
      <c r="Q713">
        <v>347</v>
      </c>
      <c r="R713">
        <v>66</v>
      </c>
      <c r="S713">
        <v>-132</v>
      </c>
      <c r="T713">
        <v>35</v>
      </c>
      <c r="U713">
        <v>38</v>
      </c>
      <c r="V713">
        <v>17</v>
      </c>
      <c r="W713">
        <v>41</v>
      </c>
      <c r="X713" t="s">
        <v>132</v>
      </c>
      <c r="Y713">
        <v>58</v>
      </c>
      <c r="Z713">
        <v>66</v>
      </c>
      <c r="AA713">
        <v>3</v>
      </c>
      <c r="AB713">
        <v>135</v>
      </c>
    </row>
    <row r="714" spans="1:28" ht="17" x14ac:dyDescent="0.25">
      <c r="A714" s="3">
        <v>38461631</v>
      </c>
      <c r="B714" s="1">
        <v>43652</v>
      </c>
      <c r="C714" s="13">
        <v>0.43610486111111113</v>
      </c>
      <c r="D714" t="s">
        <v>129</v>
      </c>
      <c r="E714" t="s">
        <v>130</v>
      </c>
      <c r="F714">
        <v>3.16</v>
      </c>
      <c r="G714" t="s">
        <v>130</v>
      </c>
      <c r="H714">
        <v>35.688000000000002</v>
      </c>
      <c r="I714">
        <v>-117.55</v>
      </c>
      <c r="J714">
        <v>10.3</v>
      </c>
      <c r="K714" t="s">
        <v>131</v>
      </c>
      <c r="L714">
        <v>95</v>
      </c>
      <c r="M714">
        <v>0.15</v>
      </c>
      <c r="N714">
        <v>0.12</v>
      </c>
      <c r="O714">
        <v>0.32</v>
      </c>
      <c r="P714">
        <v>0</v>
      </c>
      <c r="Q714">
        <v>156</v>
      </c>
      <c r="R714">
        <v>74</v>
      </c>
      <c r="S714">
        <v>179</v>
      </c>
      <c r="T714">
        <v>11</v>
      </c>
      <c r="U714">
        <v>18</v>
      </c>
      <c r="V714">
        <v>108</v>
      </c>
      <c r="W714">
        <v>41</v>
      </c>
      <c r="X714" t="s">
        <v>131</v>
      </c>
      <c r="Y714">
        <v>99</v>
      </c>
      <c r="Z714">
        <v>54</v>
      </c>
      <c r="AA714">
        <v>46</v>
      </c>
      <c r="AB714">
        <v>120</v>
      </c>
    </row>
    <row r="715" spans="1:28" ht="17" x14ac:dyDescent="0.25">
      <c r="A715" s="3">
        <v>38461639</v>
      </c>
      <c r="B715" s="1">
        <v>43652</v>
      </c>
      <c r="C715" s="13">
        <v>0.43660914351851848</v>
      </c>
      <c r="D715" t="s">
        <v>129</v>
      </c>
      <c r="E715" t="s">
        <v>130</v>
      </c>
      <c r="F715">
        <v>3.08</v>
      </c>
      <c r="G715" t="s">
        <v>130</v>
      </c>
      <c r="H715">
        <v>35.904000000000003</v>
      </c>
      <c r="I715">
        <v>-117.72799999999999</v>
      </c>
      <c r="J715">
        <v>5.7</v>
      </c>
      <c r="K715" t="s">
        <v>131</v>
      </c>
      <c r="L715">
        <v>77</v>
      </c>
      <c r="M715">
        <v>0.12</v>
      </c>
      <c r="N715">
        <v>0.1</v>
      </c>
      <c r="O715">
        <v>0.36</v>
      </c>
      <c r="P715">
        <v>0</v>
      </c>
      <c r="Q715">
        <v>149</v>
      </c>
      <c r="R715">
        <v>83</v>
      </c>
      <c r="S715">
        <v>-175</v>
      </c>
      <c r="T715">
        <v>35</v>
      </c>
      <c r="U715">
        <v>15</v>
      </c>
      <c r="V715">
        <v>36</v>
      </c>
      <c r="W715">
        <v>26</v>
      </c>
      <c r="X715" t="s">
        <v>133</v>
      </c>
      <c r="Y715">
        <v>70</v>
      </c>
      <c r="Z715">
        <v>66</v>
      </c>
      <c r="AA715">
        <v>17</v>
      </c>
      <c r="AB715">
        <v>57</v>
      </c>
    </row>
    <row r="716" spans="1:28" ht="17" x14ac:dyDescent="0.25">
      <c r="A716" s="3">
        <v>38461663</v>
      </c>
      <c r="B716" s="1">
        <v>43652</v>
      </c>
      <c r="C716" s="13">
        <v>0.43866435185185182</v>
      </c>
      <c r="D716" t="s">
        <v>129</v>
      </c>
      <c r="E716" t="s">
        <v>130</v>
      </c>
      <c r="F716">
        <v>2.54</v>
      </c>
      <c r="G716" t="s">
        <v>130</v>
      </c>
      <c r="H716">
        <v>35.893999999999998</v>
      </c>
      <c r="I716">
        <v>-117.667</v>
      </c>
      <c r="J716">
        <v>8.3000000000000007</v>
      </c>
      <c r="K716" t="s">
        <v>131</v>
      </c>
      <c r="L716">
        <v>16</v>
      </c>
      <c r="M716">
        <v>0.21</v>
      </c>
      <c r="N716">
        <v>0.5</v>
      </c>
      <c r="O716">
        <v>1.32</v>
      </c>
      <c r="P716">
        <v>0</v>
      </c>
      <c r="Q716">
        <v>242</v>
      </c>
      <c r="R716">
        <v>17</v>
      </c>
      <c r="S716">
        <v>-6</v>
      </c>
      <c r="T716">
        <v>41</v>
      </c>
      <c r="U716">
        <v>36</v>
      </c>
      <c r="V716">
        <v>135</v>
      </c>
      <c r="W716">
        <v>26</v>
      </c>
      <c r="X716" t="s">
        <v>134</v>
      </c>
      <c r="Y716">
        <v>49</v>
      </c>
      <c r="Z716">
        <v>81</v>
      </c>
      <c r="AA716">
        <v>68</v>
      </c>
      <c r="AB716">
        <v>57</v>
      </c>
    </row>
    <row r="717" spans="1:28" x14ac:dyDescent="0.2">
      <c r="A717" s="4">
        <v>38461671</v>
      </c>
      <c r="B717" s="1">
        <v>43652</v>
      </c>
      <c r="C717" s="13">
        <v>0.43939201388888888</v>
      </c>
      <c r="D717" t="s">
        <v>129</v>
      </c>
      <c r="E717" t="s">
        <v>130</v>
      </c>
      <c r="F717">
        <v>2.73</v>
      </c>
      <c r="G717" t="s">
        <v>130</v>
      </c>
      <c r="H717">
        <v>35.716999999999999</v>
      </c>
      <c r="I717">
        <v>-117.524</v>
      </c>
      <c r="J717">
        <v>4.9000000000000004</v>
      </c>
      <c r="K717" t="s">
        <v>131</v>
      </c>
      <c r="L717">
        <v>54</v>
      </c>
      <c r="M717">
        <v>0.14000000000000001</v>
      </c>
      <c r="N717">
        <v>0.17</v>
      </c>
      <c r="O717">
        <v>0.53</v>
      </c>
      <c r="P717">
        <v>0</v>
      </c>
      <c r="Q717">
        <v>292</v>
      </c>
      <c r="R717">
        <v>85</v>
      </c>
      <c r="S717">
        <v>144</v>
      </c>
      <c r="T717">
        <v>39</v>
      </c>
      <c r="U717">
        <v>43</v>
      </c>
      <c r="V717">
        <v>15</v>
      </c>
      <c r="W717">
        <v>17</v>
      </c>
      <c r="X717" t="s">
        <v>134</v>
      </c>
      <c r="Y717">
        <v>44</v>
      </c>
      <c r="Z717">
        <v>46</v>
      </c>
      <c r="AA717">
        <v>4</v>
      </c>
      <c r="AB717">
        <v>82</v>
      </c>
    </row>
    <row r="718" spans="1:28" x14ac:dyDescent="0.2">
      <c r="A718" s="4">
        <v>38461687</v>
      </c>
      <c r="B718" s="1">
        <v>43652</v>
      </c>
      <c r="C718" s="13">
        <v>0.4406571759259259</v>
      </c>
      <c r="D718" t="s">
        <v>129</v>
      </c>
      <c r="E718" t="s">
        <v>130</v>
      </c>
      <c r="F718">
        <v>2.54</v>
      </c>
      <c r="G718" t="s">
        <v>130</v>
      </c>
      <c r="H718">
        <v>35.874000000000002</v>
      </c>
      <c r="I718">
        <v>-117.715</v>
      </c>
      <c r="J718">
        <v>2.9</v>
      </c>
      <c r="K718" t="s">
        <v>131</v>
      </c>
      <c r="L718">
        <v>35</v>
      </c>
      <c r="M718">
        <v>0.23</v>
      </c>
      <c r="N718">
        <v>0.33</v>
      </c>
      <c r="O718">
        <v>0.53</v>
      </c>
      <c r="P718">
        <v>0</v>
      </c>
      <c r="Q718">
        <v>337</v>
      </c>
      <c r="R718">
        <v>79</v>
      </c>
      <c r="S718">
        <v>180</v>
      </c>
      <c r="T718">
        <v>24</v>
      </c>
      <c r="U718">
        <v>22</v>
      </c>
      <c r="V718">
        <v>14</v>
      </c>
      <c r="W718">
        <v>19</v>
      </c>
      <c r="X718" t="s">
        <v>131</v>
      </c>
      <c r="Y718">
        <v>89</v>
      </c>
      <c r="Z718">
        <v>64</v>
      </c>
      <c r="AA718">
        <v>13</v>
      </c>
      <c r="AB718">
        <v>57</v>
      </c>
    </row>
    <row r="719" spans="1:28" x14ac:dyDescent="0.2">
      <c r="A719" s="4">
        <v>38461695</v>
      </c>
      <c r="B719" s="1">
        <v>43652</v>
      </c>
      <c r="C719" s="13">
        <v>0.4409355324074074</v>
      </c>
      <c r="D719" t="s">
        <v>129</v>
      </c>
      <c r="E719" t="s">
        <v>130</v>
      </c>
      <c r="F719">
        <v>2.6</v>
      </c>
      <c r="G719" t="s">
        <v>130</v>
      </c>
      <c r="H719">
        <v>35.912999999999997</v>
      </c>
      <c r="I719">
        <v>-117.742</v>
      </c>
      <c r="J719">
        <v>4.8</v>
      </c>
      <c r="K719" t="s">
        <v>131</v>
      </c>
      <c r="L719">
        <v>37</v>
      </c>
      <c r="M719">
        <v>0.19</v>
      </c>
      <c r="N719">
        <v>0.28000000000000003</v>
      </c>
      <c r="O719">
        <v>0.52</v>
      </c>
      <c r="P719">
        <v>0</v>
      </c>
      <c r="Q719">
        <v>136</v>
      </c>
      <c r="R719">
        <v>74</v>
      </c>
      <c r="S719">
        <v>-161</v>
      </c>
      <c r="T719">
        <v>34</v>
      </c>
      <c r="U719">
        <v>29</v>
      </c>
      <c r="V719">
        <v>12</v>
      </c>
      <c r="W719">
        <v>18</v>
      </c>
      <c r="X719" t="s">
        <v>133</v>
      </c>
      <c r="Y719">
        <v>72</v>
      </c>
      <c r="Z719">
        <v>43</v>
      </c>
      <c r="AA719">
        <v>6</v>
      </c>
      <c r="AB719">
        <v>106</v>
      </c>
    </row>
    <row r="720" spans="1:28" ht="17" x14ac:dyDescent="0.25">
      <c r="A720" s="3">
        <v>38461711</v>
      </c>
      <c r="B720" s="1">
        <v>43652</v>
      </c>
      <c r="C720" s="13">
        <v>0.4411377314814815</v>
      </c>
      <c r="D720" t="s">
        <v>129</v>
      </c>
      <c r="E720" t="s">
        <v>130</v>
      </c>
      <c r="F720">
        <v>2.64</v>
      </c>
      <c r="G720" t="s">
        <v>130</v>
      </c>
      <c r="H720">
        <v>35.576999999999998</v>
      </c>
      <c r="I720">
        <v>-117.35</v>
      </c>
      <c r="J720">
        <v>2.2000000000000002</v>
      </c>
      <c r="K720" t="s">
        <v>131</v>
      </c>
      <c r="L720">
        <v>15</v>
      </c>
      <c r="M720">
        <v>0.15</v>
      </c>
      <c r="N720">
        <v>0.51</v>
      </c>
      <c r="O720">
        <v>0.56000000000000005</v>
      </c>
      <c r="P720">
        <v>0</v>
      </c>
      <c r="Q720">
        <v>254</v>
      </c>
      <c r="R720">
        <v>83</v>
      </c>
      <c r="S720">
        <v>174</v>
      </c>
      <c r="T720">
        <v>44</v>
      </c>
      <c r="U720">
        <v>34</v>
      </c>
      <c r="V720">
        <v>30</v>
      </c>
      <c r="W720">
        <v>26</v>
      </c>
      <c r="X720" t="s">
        <v>134</v>
      </c>
      <c r="Y720">
        <v>46</v>
      </c>
      <c r="Z720">
        <v>51</v>
      </c>
      <c r="AA720">
        <v>0</v>
      </c>
      <c r="AB720">
        <v>0</v>
      </c>
    </row>
    <row r="721" spans="1:28" ht="17" x14ac:dyDescent="0.25">
      <c r="A721" s="3">
        <v>38461719</v>
      </c>
      <c r="B721" s="1">
        <v>43652</v>
      </c>
      <c r="C721" s="13">
        <v>0.44178912037037038</v>
      </c>
      <c r="D721" t="s">
        <v>129</v>
      </c>
      <c r="E721" t="s">
        <v>130</v>
      </c>
      <c r="F721">
        <v>2.84</v>
      </c>
      <c r="G721" t="s">
        <v>130</v>
      </c>
      <c r="H721">
        <v>35.683</v>
      </c>
      <c r="I721">
        <v>-117.526</v>
      </c>
      <c r="J721">
        <v>1.6</v>
      </c>
      <c r="K721" t="s">
        <v>131</v>
      </c>
      <c r="L721">
        <v>39</v>
      </c>
      <c r="M721">
        <v>0.12</v>
      </c>
      <c r="N721">
        <v>0.18</v>
      </c>
      <c r="O721">
        <v>0.36</v>
      </c>
      <c r="P721">
        <v>0</v>
      </c>
      <c r="Q721">
        <v>103</v>
      </c>
      <c r="R721">
        <v>76</v>
      </c>
      <c r="S721">
        <v>-164</v>
      </c>
      <c r="T721">
        <v>28</v>
      </c>
      <c r="U721">
        <v>19</v>
      </c>
      <c r="V721">
        <v>44</v>
      </c>
      <c r="W721">
        <v>27</v>
      </c>
      <c r="X721" t="s">
        <v>131</v>
      </c>
      <c r="Y721">
        <v>87</v>
      </c>
      <c r="Z721">
        <v>78</v>
      </c>
      <c r="AA721">
        <v>18</v>
      </c>
      <c r="AB721">
        <v>52</v>
      </c>
    </row>
    <row r="722" spans="1:28" ht="17" x14ac:dyDescent="0.25">
      <c r="A722" s="3">
        <v>38461727</v>
      </c>
      <c r="B722" s="1">
        <v>43652</v>
      </c>
      <c r="C722" s="13">
        <v>0.44246712962962964</v>
      </c>
      <c r="D722" t="s">
        <v>129</v>
      </c>
      <c r="E722" t="s">
        <v>130</v>
      </c>
      <c r="F722">
        <v>3.09</v>
      </c>
      <c r="G722" t="s">
        <v>130</v>
      </c>
      <c r="H722">
        <v>35.883000000000003</v>
      </c>
      <c r="I722">
        <v>-117.697</v>
      </c>
      <c r="J722">
        <v>4.4000000000000004</v>
      </c>
      <c r="K722" t="s">
        <v>131</v>
      </c>
      <c r="L722">
        <v>42</v>
      </c>
      <c r="M722">
        <v>0.1</v>
      </c>
      <c r="N722">
        <v>0.13</v>
      </c>
      <c r="O722">
        <v>0.31</v>
      </c>
      <c r="P722">
        <v>0</v>
      </c>
      <c r="Q722">
        <v>308</v>
      </c>
      <c r="R722">
        <v>64</v>
      </c>
      <c r="S722">
        <v>140</v>
      </c>
      <c r="T722">
        <v>31</v>
      </c>
      <c r="U722">
        <v>22</v>
      </c>
      <c r="V722">
        <v>26</v>
      </c>
      <c r="W722">
        <v>40</v>
      </c>
      <c r="X722" t="s">
        <v>133</v>
      </c>
      <c r="Y722">
        <v>80</v>
      </c>
      <c r="Z722">
        <v>74</v>
      </c>
      <c r="AA722">
        <v>11</v>
      </c>
      <c r="AB722">
        <v>74</v>
      </c>
    </row>
    <row r="723" spans="1:28" ht="17" x14ac:dyDescent="0.25">
      <c r="A723" s="3">
        <v>38461735</v>
      </c>
      <c r="B723" s="1">
        <v>43652</v>
      </c>
      <c r="C723" s="13">
        <v>0.44268009259259261</v>
      </c>
      <c r="D723" t="s">
        <v>129</v>
      </c>
      <c r="E723" t="s">
        <v>130</v>
      </c>
      <c r="F723">
        <v>3.82</v>
      </c>
      <c r="G723" t="s">
        <v>47</v>
      </c>
      <c r="H723">
        <v>35.575000000000003</v>
      </c>
      <c r="I723">
        <v>-117.35299999999999</v>
      </c>
      <c r="J723">
        <v>2.9</v>
      </c>
      <c r="K723" t="s">
        <v>131</v>
      </c>
      <c r="L723">
        <v>64</v>
      </c>
      <c r="M723">
        <v>0.16</v>
      </c>
      <c r="N723">
        <v>0.17</v>
      </c>
      <c r="O723">
        <v>0.24</v>
      </c>
      <c r="P723">
        <v>0</v>
      </c>
      <c r="Q723">
        <v>175</v>
      </c>
      <c r="R723">
        <v>46</v>
      </c>
      <c r="S723">
        <v>-87</v>
      </c>
      <c r="T723">
        <v>24</v>
      </c>
      <c r="U723">
        <v>24</v>
      </c>
      <c r="V723">
        <v>91</v>
      </c>
      <c r="W723">
        <v>38</v>
      </c>
      <c r="X723" t="s">
        <v>131</v>
      </c>
      <c r="Y723">
        <v>97</v>
      </c>
      <c r="Z723">
        <v>48</v>
      </c>
      <c r="AA723">
        <v>0</v>
      </c>
      <c r="AB723">
        <v>0</v>
      </c>
    </row>
    <row r="724" spans="1:28" ht="17" x14ac:dyDescent="0.25">
      <c r="A724" s="3">
        <v>38461743</v>
      </c>
      <c r="B724" s="1">
        <v>43652</v>
      </c>
      <c r="C724" s="13">
        <v>0.44341736111111113</v>
      </c>
      <c r="D724" t="s">
        <v>129</v>
      </c>
      <c r="E724" t="s">
        <v>130</v>
      </c>
      <c r="F724">
        <v>2.98</v>
      </c>
      <c r="G724" t="s">
        <v>130</v>
      </c>
      <c r="H724">
        <v>35.912999999999997</v>
      </c>
      <c r="I724">
        <v>-117.733</v>
      </c>
      <c r="J724">
        <v>6.3</v>
      </c>
      <c r="K724" t="s">
        <v>131</v>
      </c>
      <c r="L724">
        <v>56</v>
      </c>
      <c r="M724">
        <v>0.1</v>
      </c>
      <c r="N724">
        <v>0.11</v>
      </c>
      <c r="O724">
        <v>0.28000000000000003</v>
      </c>
      <c r="P724">
        <v>0</v>
      </c>
      <c r="Q724">
        <v>322</v>
      </c>
      <c r="R724">
        <v>77</v>
      </c>
      <c r="S724">
        <v>-167</v>
      </c>
      <c r="T724">
        <v>37</v>
      </c>
      <c r="U724">
        <v>27</v>
      </c>
      <c r="V724">
        <v>19</v>
      </c>
      <c r="W724">
        <v>4</v>
      </c>
      <c r="X724" t="s">
        <v>133</v>
      </c>
      <c r="Y724">
        <v>66</v>
      </c>
      <c r="Z724">
        <v>41</v>
      </c>
      <c r="AA724">
        <v>5</v>
      </c>
      <c r="AB724">
        <v>114</v>
      </c>
    </row>
    <row r="725" spans="1:28" x14ac:dyDescent="0.2">
      <c r="A725" s="4">
        <v>38461767</v>
      </c>
      <c r="B725" s="1">
        <v>43652</v>
      </c>
      <c r="C725" s="13">
        <v>0.44438749999999999</v>
      </c>
      <c r="D725" t="s">
        <v>129</v>
      </c>
      <c r="E725" t="s">
        <v>130</v>
      </c>
      <c r="F725">
        <v>2.4500000000000002</v>
      </c>
      <c r="G725" t="s">
        <v>130</v>
      </c>
      <c r="H725">
        <v>35.89</v>
      </c>
      <c r="I725">
        <v>-117.72499999999999</v>
      </c>
      <c r="J725">
        <v>4.2</v>
      </c>
      <c r="K725" t="s">
        <v>131</v>
      </c>
      <c r="L725">
        <v>63</v>
      </c>
      <c r="M725">
        <v>0.13</v>
      </c>
      <c r="N725">
        <v>0.13</v>
      </c>
      <c r="O725">
        <v>0.28000000000000003</v>
      </c>
      <c r="P725">
        <v>0</v>
      </c>
      <c r="Q725">
        <v>333</v>
      </c>
      <c r="R725">
        <v>30</v>
      </c>
      <c r="S725">
        <v>-126</v>
      </c>
      <c r="T725">
        <v>21</v>
      </c>
      <c r="U725">
        <v>26</v>
      </c>
      <c r="V725">
        <v>13</v>
      </c>
      <c r="W725">
        <v>17</v>
      </c>
      <c r="X725" t="s">
        <v>131</v>
      </c>
      <c r="Y725">
        <v>89</v>
      </c>
      <c r="Z725">
        <v>48</v>
      </c>
      <c r="AA725">
        <v>9</v>
      </c>
      <c r="AB725">
        <v>108</v>
      </c>
    </row>
    <row r="726" spans="1:28" ht="17" x14ac:dyDescent="0.25">
      <c r="A726" s="3">
        <v>38461775</v>
      </c>
      <c r="B726" s="1">
        <v>43652</v>
      </c>
      <c r="C726" s="13">
        <v>0.44473032407407409</v>
      </c>
      <c r="D726" t="s">
        <v>129</v>
      </c>
      <c r="E726" t="s">
        <v>130</v>
      </c>
      <c r="F726">
        <v>3.45</v>
      </c>
      <c r="G726" t="s">
        <v>130</v>
      </c>
      <c r="H726">
        <v>35.670999999999999</v>
      </c>
      <c r="I726">
        <v>-117.55</v>
      </c>
      <c r="J726">
        <v>1.7</v>
      </c>
      <c r="K726" t="s">
        <v>131</v>
      </c>
      <c r="L726">
        <v>101</v>
      </c>
      <c r="M726">
        <v>0.13</v>
      </c>
      <c r="N726">
        <v>0.1</v>
      </c>
      <c r="O726">
        <v>0.21</v>
      </c>
      <c r="P726">
        <v>0</v>
      </c>
      <c r="Q726">
        <v>332</v>
      </c>
      <c r="R726">
        <v>81</v>
      </c>
      <c r="S726">
        <v>-167</v>
      </c>
      <c r="T726">
        <v>9</v>
      </c>
      <c r="U726">
        <v>12</v>
      </c>
      <c r="V726">
        <v>138</v>
      </c>
      <c r="W726">
        <v>34</v>
      </c>
      <c r="X726" t="s">
        <v>131</v>
      </c>
      <c r="Y726">
        <v>100</v>
      </c>
      <c r="Z726">
        <v>83</v>
      </c>
      <c r="AA726">
        <v>69</v>
      </c>
      <c r="AB726">
        <v>59</v>
      </c>
    </row>
    <row r="727" spans="1:28" ht="17" x14ac:dyDescent="0.25">
      <c r="A727" s="3">
        <v>38461783</v>
      </c>
      <c r="B727" s="1">
        <v>43652</v>
      </c>
      <c r="C727" s="13">
        <v>0.44544305555555552</v>
      </c>
      <c r="D727" t="s">
        <v>129</v>
      </c>
      <c r="E727" t="s">
        <v>130</v>
      </c>
      <c r="F727">
        <v>3.07</v>
      </c>
      <c r="G727" t="s">
        <v>130</v>
      </c>
      <c r="H727">
        <v>35.886000000000003</v>
      </c>
      <c r="I727">
        <v>-117.697</v>
      </c>
      <c r="J727">
        <v>8</v>
      </c>
      <c r="K727" t="s">
        <v>131</v>
      </c>
      <c r="L727">
        <v>56</v>
      </c>
      <c r="M727">
        <v>0.12</v>
      </c>
      <c r="N727">
        <v>0.18</v>
      </c>
      <c r="O727">
        <v>0.35</v>
      </c>
      <c r="P727">
        <v>0</v>
      </c>
      <c r="Q727">
        <v>323</v>
      </c>
      <c r="R727">
        <v>88</v>
      </c>
      <c r="S727">
        <v>174</v>
      </c>
      <c r="T727">
        <v>26</v>
      </c>
      <c r="U727">
        <v>26</v>
      </c>
      <c r="V727">
        <v>21</v>
      </c>
      <c r="W727">
        <v>15</v>
      </c>
      <c r="X727" t="s">
        <v>133</v>
      </c>
      <c r="Y727">
        <v>79</v>
      </c>
      <c r="Z727">
        <v>36</v>
      </c>
      <c r="AA727">
        <v>7</v>
      </c>
      <c r="AB727">
        <v>116</v>
      </c>
    </row>
    <row r="728" spans="1:28" ht="17" x14ac:dyDescent="0.25">
      <c r="A728" s="3">
        <v>38461807</v>
      </c>
      <c r="B728" s="1">
        <v>43652</v>
      </c>
      <c r="C728" s="13">
        <v>0.44688148148148149</v>
      </c>
      <c r="D728" t="s">
        <v>129</v>
      </c>
      <c r="E728" t="s">
        <v>130</v>
      </c>
      <c r="F728">
        <v>2.96</v>
      </c>
      <c r="G728" t="s">
        <v>130</v>
      </c>
      <c r="H728">
        <v>35.898000000000003</v>
      </c>
      <c r="I728">
        <v>-117.729</v>
      </c>
      <c r="J728">
        <v>4.2</v>
      </c>
      <c r="K728" t="s">
        <v>131</v>
      </c>
      <c r="L728">
        <v>61</v>
      </c>
      <c r="M728">
        <v>0.14000000000000001</v>
      </c>
      <c r="N728">
        <v>0.13</v>
      </c>
      <c r="O728">
        <v>0.33</v>
      </c>
      <c r="P728">
        <v>0</v>
      </c>
      <c r="Q728">
        <v>316</v>
      </c>
      <c r="R728">
        <v>75</v>
      </c>
      <c r="S728">
        <v>-154</v>
      </c>
      <c r="T728">
        <v>15</v>
      </c>
      <c r="U728">
        <v>14</v>
      </c>
      <c r="V728">
        <v>26</v>
      </c>
      <c r="W728">
        <v>21</v>
      </c>
      <c r="X728" t="s">
        <v>131</v>
      </c>
      <c r="Y728">
        <v>100</v>
      </c>
      <c r="Z728">
        <v>60</v>
      </c>
      <c r="AA728">
        <v>7</v>
      </c>
      <c r="AB728">
        <v>80</v>
      </c>
    </row>
    <row r="729" spans="1:28" ht="17" x14ac:dyDescent="0.25">
      <c r="A729" s="3">
        <v>38461815</v>
      </c>
      <c r="B729" s="1">
        <v>43652</v>
      </c>
      <c r="C729" s="13">
        <v>0.44799502314814815</v>
      </c>
      <c r="D729" t="s">
        <v>129</v>
      </c>
      <c r="E729" t="s">
        <v>130</v>
      </c>
      <c r="F729">
        <v>2.9</v>
      </c>
      <c r="G729" t="s">
        <v>130</v>
      </c>
      <c r="H729">
        <v>35.881</v>
      </c>
      <c r="I729">
        <v>-117.688</v>
      </c>
      <c r="J729">
        <v>4.7</v>
      </c>
      <c r="K729" t="s">
        <v>131</v>
      </c>
      <c r="L729">
        <v>46</v>
      </c>
      <c r="M729">
        <v>0.12</v>
      </c>
      <c r="N729">
        <v>0.15</v>
      </c>
      <c r="O729">
        <v>0.33</v>
      </c>
      <c r="P729">
        <v>0</v>
      </c>
      <c r="Q729">
        <v>300</v>
      </c>
      <c r="R729">
        <v>28</v>
      </c>
      <c r="S729">
        <v>70</v>
      </c>
      <c r="T729">
        <v>24</v>
      </c>
      <c r="U729">
        <v>17</v>
      </c>
      <c r="V729">
        <v>25</v>
      </c>
      <c r="W729">
        <v>38</v>
      </c>
      <c r="X729" t="s">
        <v>131</v>
      </c>
      <c r="Y729">
        <v>92</v>
      </c>
      <c r="Z729">
        <v>49</v>
      </c>
      <c r="AA729">
        <v>21</v>
      </c>
      <c r="AB729">
        <v>130</v>
      </c>
    </row>
    <row r="730" spans="1:28" ht="17" x14ac:dyDescent="0.25">
      <c r="A730" s="3">
        <v>38461847</v>
      </c>
      <c r="B730" s="1">
        <v>43652</v>
      </c>
      <c r="C730" s="13">
        <v>0.44948715277777779</v>
      </c>
      <c r="D730" t="s">
        <v>129</v>
      </c>
      <c r="E730" t="s">
        <v>130</v>
      </c>
      <c r="F730">
        <v>2.1800000000000002</v>
      </c>
      <c r="G730" t="s">
        <v>130</v>
      </c>
      <c r="H730">
        <v>35.896000000000001</v>
      </c>
      <c r="I730">
        <v>-117.72199999999999</v>
      </c>
      <c r="J730">
        <v>6.4</v>
      </c>
      <c r="K730" t="s">
        <v>131</v>
      </c>
      <c r="L730">
        <v>43</v>
      </c>
      <c r="M730">
        <v>0.1</v>
      </c>
      <c r="N730">
        <v>0.15</v>
      </c>
      <c r="O730">
        <v>0.39</v>
      </c>
      <c r="P730">
        <v>0</v>
      </c>
      <c r="Q730">
        <v>324</v>
      </c>
      <c r="R730">
        <v>75</v>
      </c>
      <c r="S730">
        <v>160</v>
      </c>
      <c r="T730">
        <v>19</v>
      </c>
      <c r="U730">
        <v>21</v>
      </c>
      <c r="V730">
        <v>16</v>
      </c>
      <c r="W730">
        <v>27</v>
      </c>
      <c r="X730" t="s">
        <v>131</v>
      </c>
      <c r="Y730">
        <v>88</v>
      </c>
      <c r="Z730">
        <v>50</v>
      </c>
      <c r="AA730">
        <v>11</v>
      </c>
      <c r="AB730">
        <v>84</v>
      </c>
    </row>
    <row r="731" spans="1:28" x14ac:dyDescent="0.2">
      <c r="A731" s="4">
        <v>38461879</v>
      </c>
      <c r="B731" s="1">
        <v>43652</v>
      </c>
      <c r="C731" s="13">
        <v>0.45028310185185183</v>
      </c>
      <c r="D731" t="s">
        <v>129</v>
      </c>
      <c r="E731" t="s">
        <v>130</v>
      </c>
      <c r="F731">
        <v>4.04</v>
      </c>
      <c r="G731" t="s">
        <v>47</v>
      </c>
      <c r="H731">
        <v>35.578000000000003</v>
      </c>
      <c r="I731">
        <v>-117.372</v>
      </c>
      <c r="J731">
        <v>5.6</v>
      </c>
      <c r="K731" t="s">
        <v>131</v>
      </c>
      <c r="L731">
        <v>83</v>
      </c>
      <c r="M731">
        <v>0.14000000000000001</v>
      </c>
      <c r="N731">
        <v>0.14000000000000001</v>
      </c>
      <c r="O731">
        <v>0.36</v>
      </c>
      <c r="P731">
        <v>0</v>
      </c>
      <c r="Q731">
        <v>132</v>
      </c>
      <c r="R731">
        <v>69</v>
      </c>
      <c r="S731">
        <v>-168</v>
      </c>
      <c r="T731">
        <v>11</v>
      </c>
      <c r="U731">
        <v>12</v>
      </c>
      <c r="V731">
        <v>43</v>
      </c>
      <c r="W731">
        <v>8</v>
      </c>
      <c r="X731" t="s">
        <v>131</v>
      </c>
      <c r="Y731">
        <v>100</v>
      </c>
      <c r="Z731">
        <v>41</v>
      </c>
      <c r="AA731">
        <v>36</v>
      </c>
      <c r="AB731">
        <v>91</v>
      </c>
    </row>
    <row r="732" spans="1:28" ht="17" x14ac:dyDescent="0.25">
      <c r="A732" s="3">
        <v>38461887</v>
      </c>
      <c r="B732" s="1">
        <v>43652</v>
      </c>
      <c r="C732" s="13">
        <v>0.45125729166666667</v>
      </c>
      <c r="D732" t="s">
        <v>129</v>
      </c>
      <c r="E732" t="s">
        <v>130</v>
      </c>
      <c r="F732">
        <v>3.28</v>
      </c>
      <c r="G732" t="s">
        <v>130</v>
      </c>
      <c r="H732">
        <v>35.923999999999999</v>
      </c>
      <c r="I732">
        <v>-117.70699999999999</v>
      </c>
      <c r="J732">
        <v>2.9</v>
      </c>
      <c r="K732" t="s">
        <v>131</v>
      </c>
      <c r="L732">
        <v>58</v>
      </c>
      <c r="M732">
        <v>0.11</v>
      </c>
      <c r="N732">
        <v>0.11</v>
      </c>
      <c r="O732">
        <v>0.42</v>
      </c>
      <c r="P732">
        <v>0</v>
      </c>
      <c r="Q732">
        <v>240</v>
      </c>
      <c r="R732">
        <v>16</v>
      </c>
      <c r="S732">
        <v>-50</v>
      </c>
      <c r="T732">
        <v>22</v>
      </c>
      <c r="U732">
        <v>19</v>
      </c>
      <c r="V732">
        <v>27</v>
      </c>
      <c r="W732">
        <v>25</v>
      </c>
      <c r="X732" t="s">
        <v>131</v>
      </c>
      <c r="Y732">
        <v>91</v>
      </c>
      <c r="Z732">
        <v>72</v>
      </c>
      <c r="AA732">
        <v>8</v>
      </c>
      <c r="AB732">
        <v>46</v>
      </c>
    </row>
    <row r="733" spans="1:28" ht="17" x14ac:dyDescent="0.25">
      <c r="A733" s="3">
        <v>38461903</v>
      </c>
      <c r="B733" s="1">
        <v>43652</v>
      </c>
      <c r="C733" s="13">
        <v>0.45192731481481485</v>
      </c>
      <c r="D733" t="s">
        <v>129</v>
      </c>
      <c r="E733" t="s">
        <v>130</v>
      </c>
      <c r="F733">
        <v>3.47</v>
      </c>
      <c r="G733" t="s">
        <v>130</v>
      </c>
      <c r="H733">
        <v>35.865000000000002</v>
      </c>
      <c r="I733">
        <v>-117.709</v>
      </c>
      <c r="J733">
        <v>8.6</v>
      </c>
      <c r="K733" t="s">
        <v>131</v>
      </c>
      <c r="L733">
        <v>74</v>
      </c>
      <c r="M733">
        <v>0.13</v>
      </c>
      <c r="N733">
        <v>0.13</v>
      </c>
      <c r="O733">
        <v>0.35</v>
      </c>
      <c r="P733">
        <v>0</v>
      </c>
      <c r="Q733">
        <v>84</v>
      </c>
      <c r="R733">
        <v>23</v>
      </c>
      <c r="S733">
        <v>80</v>
      </c>
      <c r="T733">
        <v>15</v>
      </c>
      <c r="U733">
        <v>30</v>
      </c>
      <c r="V733">
        <v>56</v>
      </c>
      <c r="W733">
        <v>48</v>
      </c>
      <c r="X733" t="s">
        <v>131</v>
      </c>
      <c r="Y733">
        <v>88</v>
      </c>
      <c r="Z733">
        <v>51</v>
      </c>
      <c r="AA733">
        <v>32</v>
      </c>
      <c r="AB733">
        <v>111</v>
      </c>
    </row>
    <row r="734" spans="1:28" ht="17" x14ac:dyDescent="0.25">
      <c r="A734" s="3">
        <v>38461911</v>
      </c>
      <c r="B734" s="1">
        <v>43652</v>
      </c>
      <c r="C734" s="13">
        <v>0.45255243055555555</v>
      </c>
      <c r="D734" t="s">
        <v>129</v>
      </c>
      <c r="E734" t="s">
        <v>130</v>
      </c>
      <c r="F734">
        <v>2.6</v>
      </c>
      <c r="G734" t="s">
        <v>130</v>
      </c>
      <c r="H734">
        <v>35.651000000000003</v>
      </c>
      <c r="I734">
        <v>-117.45</v>
      </c>
      <c r="J734">
        <v>3.5</v>
      </c>
      <c r="K734" t="s">
        <v>131</v>
      </c>
      <c r="L734">
        <v>61</v>
      </c>
      <c r="M734">
        <v>0.15</v>
      </c>
      <c r="N734">
        <v>0.19</v>
      </c>
      <c r="O734">
        <v>0.52</v>
      </c>
      <c r="P734">
        <v>0</v>
      </c>
      <c r="Q734">
        <v>81</v>
      </c>
      <c r="R734">
        <v>40</v>
      </c>
      <c r="S734">
        <v>-48</v>
      </c>
      <c r="T734">
        <v>33</v>
      </c>
      <c r="U734">
        <v>39</v>
      </c>
      <c r="V734">
        <v>20</v>
      </c>
      <c r="W734">
        <v>24</v>
      </c>
      <c r="X734" t="s">
        <v>132</v>
      </c>
      <c r="Y734">
        <v>60</v>
      </c>
      <c r="Z734">
        <v>66</v>
      </c>
      <c r="AA734">
        <v>7</v>
      </c>
      <c r="AB734">
        <v>53</v>
      </c>
    </row>
    <row r="735" spans="1:28" x14ac:dyDescent="0.2">
      <c r="A735" s="4">
        <v>38461919</v>
      </c>
      <c r="B735" s="1">
        <v>43652</v>
      </c>
      <c r="C735" s="13">
        <v>0.45287349537037036</v>
      </c>
      <c r="D735" t="s">
        <v>129</v>
      </c>
      <c r="E735" t="s">
        <v>130</v>
      </c>
      <c r="F735">
        <v>2.52</v>
      </c>
      <c r="G735" t="s">
        <v>130</v>
      </c>
      <c r="H735">
        <v>35.726999999999997</v>
      </c>
      <c r="I735">
        <v>-117.52800000000001</v>
      </c>
      <c r="J735">
        <v>0.5</v>
      </c>
      <c r="K735" t="s">
        <v>131</v>
      </c>
      <c r="L735">
        <v>57</v>
      </c>
      <c r="M735">
        <v>0.2</v>
      </c>
      <c r="N735">
        <v>0.2</v>
      </c>
      <c r="O735">
        <v>0.4</v>
      </c>
      <c r="P735">
        <v>0</v>
      </c>
      <c r="Q735">
        <v>294</v>
      </c>
      <c r="R735">
        <v>74</v>
      </c>
      <c r="S735">
        <v>168</v>
      </c>
      <c r="T735">
        <v>23</v>
      </c>
      <c r="U735">
        <v>22</v>
      </c>
      <c r="V735">
        <v>17</v>
      </c>
      <c r="W735">
        <v>30</v>
      </c>
      <c r="X735" t="s">
        <v>131</v>
      </c>
      <c r="Y735">
        <v>94</v>
      </c>
      <c r="Z735">
        <v>69</v>
      </c>
      <c r="AA735">
        <v>11</v>
      </c>
      <c r="AB735">
        <v>86</v>
      </c>
    </row>
    <row r="736" spans="1:28" x14ac:dyDescent="0.2">
      <c r="A736" s="4">
        <v>38461927</v>
      </c>
      <c r="B736" s="1">
        <v>43652</v>
      </c>
      <c r="C736" s="13">
        <v>0.45313715277777783</v>
      </c>
      <c r="D736" t="s">
        <v>129</v>
      </c>
      <c r="E736" t="s">
        <v>130</v>
      </c>
      <c r="F736">
        <v>2.62</v>
      </c>
      <c r="G736" t="s">
        <v>130</v>
      </c>
      <c r="H736">
        <v>35.677</v>
      </c>
      <c r="I736">
        <v>-117.523</v>
      </c>
      <c r="J736">
        <v>9.1999999999999993</v>
      </c>
      <c r="K736" t="s">
        <v>131</v>
      </c>
      <c r="L736">
        <v>63</v>
      </c>
      <c r="M736">
        <v>0.15</v>
      </c>
      <c r="N736">
        <v>0.15</v>
      </c>
      <c r="O736">
        <v>0.46</v>
      </c>
      <c r="P736">
        <v>0</v>
      </c>
      <c r="Q736">
        <v>123</v>
      </c>
      <c r="R736">
        <v>86</v>
      </c>
      <c r="S736">
        <v>-179</v>
      </c>
      <c r="T736">
        <v>27</v>
      </c>
      <c r="U736">
        <v>31</v>
      </c>
      <c r="V736">
        <v>15</v>
      </c>
      <c r="W736">
        <v>5</v>
      </c>
      <c r="X736" t="s">
        <v>133</v>
      </c>
      <c r="Y736">
        <v>68</v>
      </c>
      <c r="Z736">
        <v>36</v>
      </c>
      <c r="AA736">
        <v>7</v>
      </c>
      <c r="AB736">
        <v>119</v>
      </c>
    </row>
    <row r="737" spans="1:28" ht="17" x14ac:dyDescent="0.25">
      <c r="A737" s="3">
        <v>38461935</v>
      </c>
      <c r="B737" s="1">
        <v>43652</v>
      </c>
      <c r="C737" s="13">
        <v>0.45440324074074073</v>
      </c>
      <c r="D737" t="s">
        <v>129</v>
      </c>
      <c r="E737" t="s">
        <v>130</v>
      </c>
      <c r="F737">
        <v>2.34</v>
      </c>
      <c r="G737" t="s">
        <v>130</v>
      </c>
      <c r="H737">
        <v>35.72</v>
      </c>
      <c r="I737">
        <v>-117.54300000000001</v>
      </c>
      <c r="J737">
        <v>8.9</v>
      </c>
      <c r="K737" t="s">
        <v>131</v>
      </c>
      <c r="L737">
        <v>45</v>
      </c>
      <c r="M737">
        <v>0.11</v>
      </c>
      <c r="N737">
        <v>0.16</v>
      </c>
      <c r="O737">
        <v>0.56000000000000005</v>
      </c>
      <c r="P737">
        <v>0</v>
      </c>
      <c r="Q737">
        <v>299</v>
      </c>
      <c r="R737">
        <v>86</v>
      </c>
      <c r="S737">
        <v>-167</v>
      </c>
      <c r="T737">
        <v>22</v>
      </c>
      <c r="U737">
        <v>33</v>
      </c>
      <c r="V737">
        <v>18</v>
      </c>
      <c r="W737">
        <v>26</v>
      </c>
      <c r="X737" t="s">
        <v>133</v>
      </c>
      <c r="Y737">
        <v>85</v>
      </c>
      <c r="Z737">
        <v>56</v>
      </c>
      <c r="AA737">
        <v>14</v>
      </c>
      <c r="AB737">
        <v>91</v>
      </c>
    </row>
    <row r="738" spans="1:28" x14ac:dyDescent="0.2">
      <c r="A738" s="4">
        <v>38461975</v>
      </c>
      <c r="B738" s="1">
        <v>43652</v>
      </c>
      <c r="C738" s="13">
        <v>0.45687557870370371</v>
      </c>
      <c r="D738" t="s">
        <v>129</v>
      </c>
      <c r="E738" t="s">
        <v>130</v>
      </c>
      <c r="F738">
        <v>2.39</v>
      </c>
      <c r="G738" t="s">
        <v>130</v>
      </c>
      <c r="H738">
        <v>35.770000000000003</v>
      </c>
      <c r="I738">
        <v>-117.595</v>
      </c>
      <c r="J738">
        <v>10.3</v>
      </c>
      <c r="K738" t="s">
        <v>131</v>
      </c>
      <c r="L738">
        <v>55</v>
      </c>
      <c r="M738">
        <v>0.11</v>
      </c>
      <c r="N738">
        <v>0.17</v>
      </c>
      <c r="O738">
        <v>0.27</v>
      </c>
      <c r="P738">
        <v>0</v>
      </c>
      <c r="Q738">
        <v>117</v>
      </c>
      <c r="R738">
        <v>45</v>
      </c>
      <c r="S738">
        <v>-124</v>
      </c>
      <c r="T738">
        <v>35</v>
      </c>
      <c r="U738">
        <v>28</v>
      </c>
      <c r="V738">
        <v>10</v>
      </c>
      <c r="W738">
        <v>21</v>
      </c>
      <c r="X738" t="s">
        <v>133</v>
      </c>
      <c r="Y738">
        <v>64</v>
      </c>
      <c r="Z738">
        <v>45</v>
      </c>
      <c r="AA738">
        <v>11</v>
      </c>
      <c r="AB738">
        <v>91</v>
      </c>
    </row>
    <row r="739" spans="1:28" x14ac:dyDescent="0.2">
      <c r="A739" s="4">
        <v>38461983</v>
      </c>
      <c r="B739" s="1">
        <v>43652</v>
      </c>
      <c r="C739" s="13">
        <v>0.45728217592592596</v>
      </c>
      <c r="D739" t="s">
        <v>129</v>
      </c>
      <c r="E739" t="s">
        <v>130</v>
      </c>
      <c r="F739">
        <v>2.38</v>
      </c>
      <c r="G739" t="s">
        <v>130</v>
      </c>
      <c r="H739">
        <v>35.872</v>
      </c>
      <c r="I739">
        <v>-117.709</v>
      </c>
      <c r="J739">
        <v>7.9</v>
      </c>
      <c r="K739" t="s">
        <v>131</v>
      </c>
      <c r="L739">
        <v>58</v>
      </c>
      <c r="M739">
        <v>0.12</v>
      </c>
      <c r="N739">
        <v>0.14000000000000001</v>
      </c>
      <c r="O739">
        <v>0.41</v>
      </c>
      <c r="P739">
        <v>0</v>
      </c>
      <c r="Q739">
        <v>331</v>
      </c>
      <c r="R739">
        <v>42</v>
      </c>
      <c r="S739">
        <v>-127</v>
      </c>
      <c r="T739">
        <v>23</v>
      </c>
      <c r="U739">
        <v>27</v>
      </c>
      <c r="V739">
        <v>19</v>
      </c>
      <c r="W739">
        <v>22</v>
      </c>
      <c r="X739" t="s">
        <v>131</v>
      </c>
      <c r="Y739">
        <v>82</v>
      </c>
      <c r="Z739">
        <v>37</v>
      </c>
      <c r="AA739">
        <v>7</v>
      </c>
      <c r="AB739">
        <v>157</v>
      </c>
    </row>
    <row r="740" spans="1:28" x14ac:dyDescent="0.2">
      <c r="A740" s="4">
        <v>38461999</v>
      </c>
      <c r="B740" s="1">
        <v>43652</v>
      </c>
      <c r="C740" s="13">
        <v>0.45840844907407408</v>
      </c>
      <c r="D740" t="s">
        <v>129</v>
      </c>
      <c r="E740" t="s">
        <v>130</v>
      </c>
      <c r="F740">
        <v>2.8</v>
      </c>
      <c r="G740" t="s">
        <v>130</v>
      </c>
      <c r="H740">
        <v>35.838000000000001</v>
      </c>
      <c r="I740">
        <v>-117.65300000000001</v>
      </c>
      <c r="J740">
        <v>8.8000000000000007</v>
      </c>
      <c r="K740" t="s">
        <v>131</v>
      </c>
      <c r="L740">
        <v>66</v>
      </c>
      <c r="M740">
        <v>0.14000000000000001</v>
      </c>
      <c r="N740">
        <v>0.14000000000000001</v>
      </c>
      <c r="O740">
        <v>0.34</v>
      </c>
      <c r="P740">
        <v>0</v>
      </c>
      <c r="Q740">
        <v>327</v>
      </c>
      <c r="R740">
        <v>62</v>
      </c>
      <c r="S740">
        <v>-163</v>
      </c>
      <c r="T740">
        <v>20</v>
      </c>
      <c r="U740">
        <v>17</v>
      </c>
      <c r="V740">
        <v>20</v>
      </c>
      <c r="W740">
        <v>5</v>
      </c>
      <c r="X740" t="s">
        <v>131</v>
      </c>
      <c r="Y740">
        <v>98</v>
      </c>
      <c r="Z740">
        <v>35</v>
      </c>
      <c r="AA740">
        <v>19</v>
      </c>
      <c r="AB740">
        <v>125</v>
      </c>
    </row>
    <row r="741" spans="1:28" ht="17" x14ac:dyDescent="0.25">
      <c r="A741" s="3">
        <v>38462007</v>
      </c>
      <c r="B741" s="1">
        <v>43652</v>
      </c>
      <c r="C741" s="13">
        <v>0.46006053240740741</v>
      </c>
      <c r="D741" t="s">
        <v>129</v>
      </c>
      <c r="E741" t="s">
        <v>130</v>
      </c>
      <c r="F741">
        <v>2.04</v>
      </c>
      <c r="G741" t="s">
        <v>130</v>
      </c>
      <c r="H741">
        <v>35.892000000000003</v>
      </c>
      <c r="I741">
        <v>-117.741</v>
      </c>
      <c r="J741">
        <v>8.3000000000000007</v>
      </c>
      <c r="K741" t="s">
        <v>131</v>
      </c>
      <c r="L741">
        <v>38</v>
      </c>
      <c r="M741">
        <v>0.09</v>
      </c>
      <c r="N741">
        <v>0.16</v>
      </c>
      <c r="O741">
        <v>0.33</v>
      </c>
      <c r="P741">
        <v>0</v>
      </c>
      <c r="Q741">
        <v>88</v>
      </c>
      <c r="R741">
        <v>38</v>
      </c>
      <c r="S741">
        <v>-139</v>
      </c>
      <c r="T741">
        <v>58</v>
      </c>
      <c r="U741">
        <v>59</v>
      </c>
      <c r="V741">
        <v>9</v>
      </c>
      <c r="W741">
        <v>52</v>
      </c>
      <c r="X741" t="s">
        <v>134</v>
      </c>
      <c r="Y741">
        <v>30</v>
      </c>
      <c r="Z741">
        <v>37</v>
      </c>
      <c r="AA741">
        <v>9</v>
      </c>
      <c r="AB741">
        <v>139</v>
      </c>
    </row>
    <row r="742" spans="1:28" ht="17" x14ac:dyDescent="0.25">
      <c r="A742" s="3">
        <v>37482845</v>
      </c>
      <c r="B742" s="1">
        <v>43652</v>
      </c>
      <c r="C742" s="13">
        <v>0.46007638888888885</v>
      </c>
      <c r="D742" t="s">
        <v>129</v>
      </c>
      <c r="E742" t="s">
        <v>130</v>
      </c>
      <c r="F742">
        <v>2.75</v>
      </c>
      <c r="G742" t="s">
        <v>130</v>
      </c>
      <c r="H742">
        <v>35.677999999999997</v>
      </c>
      <c r="I742">
        <v>-117.52500000000001</v>
      </c>
      <c r="J742">
        <v>9.4</v>
      </c>
      <c r="K742" t="s">
        <v>131</v>
      </c>
      <c r="L742">
        <v>60</v>
      </c>
      <c r="M742">
        <v>0.19</v>
      </c>
      <c r="N742">
        <v>0.2</v>
      </c>
      <c r="O742">
        <v>0.53</v>
      </c>
      <c r="P742">
        <v>0</v>
      </c>
      <c r="Q742">
        <v>303</v>
      </c>
      <c r="R742">
        <v>86</v>
      </c>
      <c r="S742">
        <v>168</v>
      </c>
      <c r="T742">
        <v>45</v>
      </c>
      <c r="U742">
        <v>45</v>
      </c>
      <c r="V742">
        <v>10</v>
      </c>
      <c r="W742">
        <v>0</v>
      </c>
      <c r="X742" t="s">
        <v>134</v>
      </c>
      <c r="Y742">
        <v>29</v>
      </c>
      <c r="Z742">
        <v>37</v>
      </c>
      <c r="AA742">
        <v>0</v>
      </c>
      <c r="AB742">
        <v>0</v>
      </c>
    </row>
    <row r="743" spans="1:28" ht="17" x14ac:dyDescent="0.25">
      <c r="A743" s="3">
        <v>38462047</v>
      </c>
      <c r="B743" s="1">
        <v>43652</v>
      </c>
      <c r="C743" s="13">
        <v>0.46250729166666665</v>
      </c>
      <c r="D743" t="s">
        <v>129</v>
      </c>
      <c r="E743" t="s">
        <v>130</v>
      </c>
      <c r="F743">
        <v>2.84</v>
      </c>
      <c r="G743" t="s">
        <v>130</v>
      </c>
      <c r="H743">
        <v>35.805</v>
      </c>
      <c r="I743">
        <v>-117.628</v>
      </c>
      <c r="J743">
        <v>6.8</v>
      </c>
      <c r="K743" t="s">
        <v>131</v>
      </c>
      <c r="L743">
        <v>51</v>
      </c>
      <c r="M743">
        <v>0.11</v>
      </c>
      <c r="N743">
        <v>0.14000000000000001</v>
      </c>
      <c r="O743">
        <v>0.32</v>
      </c>
      <c r="P743">
        <v>0</v>
      </c>
      <c r="Q743">
        <v>275</v>
      </c>
      <c r="R743">
        <v>61</v>
      </c>
      <c r="S743">
        <v>149</v>
      </c>
      <c r="T743">
        <v>21</v>
      </c>
      <c r="U743">
        <v>17</v>
      </c>
      <c r="V743">
        <v>23</v>
      </c>
      <c r="W743">
        <v>19</v>
      </c>
      <c r="X743" t="s">
        <v>131</v>
      </c>
      <c r="Y743">
        <v>98</v>
      </c>
      <c r="Z743">
        <v>40</v>
      </c>
      <c r="AA743">
        <v>17</v>
      </c>
      <c r="AB743">
        <v>83</v>
      </c>
    </row>
    <row r="744" spans="1:28" ht="17" x14ac:dyDescent="0.25">
      <c r="A744" s="3">
        <v>38462055</v>
      </c>
      <c r="B744" s="1">
        <v>43652</v>
      </c>
      <c r="C744" s="13">
        <v>0.46285636574074074</v>
      </c>
      <c r="D744" t="s">
        <v>129</v>
      </c>
      <c r="E744" t="s">
        <v>130</v>
      </c>
      <c r="F744">
        <v>2.4900000000000002</v>
      </c>
      <c r="G744" t="s">
        <v>130</v>
      </c>
      <c r="H744">
        <v>35.883000000000003</v>
      </c>
      <c r="I744">
        <v>-117.705</v>
      </c>
      <c r="J744">
        <v>2.2000000000000002</v>
      </c>
      <c r="K744" t="s">
        <v>131</v>
      </c>
      <c r="L744">
        <v>38</v>
      </c>
      <c r="M744">
        <v>0.13</v>
      </c>
      <c r="N744">
        <v>0.16</v>
      </c>
      <c r="O744">
        <v>0.24</v>
      </c>
      <c r="P744">
        <v>0</v>
      </c>
      <c r="Q744">
        <v>188</v>
      </c>
      <c r="R744">
        <v>53</v>
      </c>
      <c r="S744">
        <v>-135</v>
      </c>
      <c r="T744">
        <v>54</v>
      </c>
      <c r="U744">
        <v>52</v>
      </c>
      <c r="V744">
        <v>9</v>
      </c>
      <c r="W744">
        <v>32</v>
      </c>
      <c r="X744" t="s">
        <v>134</v>
      </c>
      <c r="Y744">
        <v>23</v>
      </c>
      <c r="Z744">
        <v>64</v>
      </c>
      <c r="AA744">
        <v>0</v>
      </c>
      <c r="AB744">
        <v>0</v>
      </c>
    </row>
    <row r="745" spans="1:28" ht="17" x14ac:dyDescent="0.25">
      <c r="A745" s="3">
        <v>38462063</v>
      </c>
      <c r="B745" s="1">
        <v>43652</v>
      </c>
      <c r="C745" s="13">
        <v>0.46300173611111112</v>
      </c>
      <c r="D745" t="s">
        <v>129</v>
      </c>
      <c r="E745" t="s">
        <v>130</v>
      </c>
      <c r="F745">
        <v>3.84</v>
      </c>
      <c r="G745" t="s">
        <v>47</v>
      </c>
      <c r="H745">
        <v>35.795000000000002</v>
      </c>
      <c r="I745">
        <v>-117.621</v>
      </c>
      <c r="J745">
        <v>4.8</v>
      </c>
      <c r="K745" t="s">
        <v>131</v>
      </c>
      <c r="L745">
        <v>134</v>
      </c>
      <c r="M745">
        <v>0.15</v>
      </c>
      <c r="N745">
        <v>0.1</v>
      </c>
      <c r="O745">
        <v>0.25</v>
      </c>
      <c r="P745">
        <v>0</v>
      </c>
      <c r="Q745">
        <v>351</v>
      </c>
      <c r="R745">
        <v>30</v>
      </c>
      <c r="S745">
        <v>-77</v>
      </c>
      <c r="T745">
        <v>22</v>
      </c>
      <c r="U745">
        <v>22</v>
      </c>
      <c r="V745">
        <v>110</v>
      </c>
      <c r="W745">
        <v>36</v>
      </c>
      <c r="X745" t="s">
        <v>131</v>
      </c>
      <c r="Y745">
        <v>94</v>
      </c>
      <c r="Z745">
        <v>76</v>
      </c>
      <c r="AA745">
        <v>54</v>
      </c>
      <c r="AB745">
        <v>59</v>
      </c>
    </row>
    <row r="746" spans="1:28" ht="17" x14ac:dyDescent="0.25">
      <c r="A746" s="3">
        <v>38462071</v>
      </c>
      <c r="B746" s="1">
        <v>43652</v>
      </c>
      <c r="C746" s="13">
        <v>0.46401331018518516</v>
      </c>
      <c r="D746" t="s">
        <v>129</v>
      </c>
      <c r="E746" t="s">
        <v>130</v>
      </c>
      <c r="F746">
        <v>2.9</v>
      </c>
      <c r="G746" t="s">
        <v>130</v>
      </c>
      <c r="H746">
        <v>35.905000000000001</v>
      </c>
      <c r="I746">
        <v>-117.73099999999999</v>
      </c>
      <c r="J746">
        <v>3.9</v>
      </c>
      <c r="K746" t="s">
        <v>131</v>
      </c>
      <c r="L746">
        <v>57</v>
      </c>
      <c r="M746">
        <v>0.11</v>
      </c>
      <c r="N746">
        <v>0.12</v>
      </c>
      <c r="O746">
        <v>0.32</v>
      </c>
      <c r="P746">
        <v>0</v>
      </c>
      <c r="Q746">
        <v>358</v>
      </c>
      <c r="R746">
        <v>83</v>
      </c>
      <c r="S746">
        <v>-170</v>
      </c>
      <c r="T746">
        <v>25</v>
      </c>
      <c r="U746">
        <v>23</v>
      </c>
      <c r="V746">
        <v>18</v>
      </c>
      <c r="W746">
        <v>14</v>
      </c>
      <c r="X746" t="s">
        <v>131</v>
      </c>
      <c r="Y746">
        <v>90</v>
      </c>
      <c r="Z746">
        <v>71</v>
      </c>
      <c r="AA746">
        <v>12</v>
      </c>
      <c r="AB746">
        <v>48</v>
      </c>
    </row>
    <row r="747" spans="1:28" x14ac:dyDescent="0.2">
      <c r="A747" s="4">
        <v>38462087</v>
      </c>
      <c r="B747" s="1">
        <v>43652</v>
      </c>
      <c r="C747" s="13">
        <v>0.46555624999999995</v>
      </c>
      <c r="D747" t="s">
        <v>129</v>
      </c>
      <c r="E747" t="s">
        <v>130</v>
      </c>
      <c r="F747">
        <v>2.91</v>
      </c>
      <c r="G747" t="s">
        <v>130</v>
      </c>
      <c r="H747">
        <v>35.924999999999997</v>
      </c>
      <c r="I747">
        <v>-117.706</v>
      </c>
      <c r="J747">
        <v>2.4</v>
      </c>
      <c r="K747" t="s">
        <v>131</v>
      </c>
      <c r="L747">
        <v>65</v>
      </c>
      <c r="M747">
        <v>0.12</v>
      </c>
      <c r="N747">
        <v>0.1</v>
      </c>
      <c r="O747">
        <v>0.18</v>
      </c>
      <c r="P747">
        <v>0</v>
      </c>
      <c r="Q747">
        <v>309</v>
      </c>
      <c r="R747">
        <v>72</v>
      </c>
      <c r="S747">
        <v>173</v>
      </c>
      <c r="T747">
        <v>20</v>
      </c>
      <c r="U747">
        <v>24</v>
      </c>
      <c r="V747">
        <v>21</v>
      </c>
      <c r="W747">
        <v>7</v>
      </c>
      <c r="X747" t="s">
        <v>131</v>
      </c>
      <c r="Y747">
        <v>93</v>
      </c>
      <c r="Z747">
        <v>62</v>
      </c>
      <c r="AA747">
        <v>24</v>
      </c>
      <c r="AB747">
        <v>46</v>
      </c>
    </row>
    <row r="748" spans="1:28" ht="17" x14ac:dyDescent="0.25">
      <c r="A748" s="3">
        <v>38462143</v>
      </c>
      <c r="B748" s="1">
        <v>43652</v>
      </c>
      <c r="C748" s="13">
        <v>0.46769629629629628</v>
      </c>
      <c r="D748" t="s">
        <v>129</v>
      </c>
      <c r="E748" t="s">
        <v>130</v>
      </c>
      <c r="F748">
        <v>2.4</v>
      </c>
      <c r="G748" t="s">
        <v>130</v>
      </c>
      <c r="H748">
        <v>35.783999999999999</v>
      </c>
      <c r="I748">
        <v>-117.608</v>
      </c>
      <c r="J748">
        <v>5.0999999999999996</v>
      </c>
      <c r="K748" t="s">
        <v>131</v>
      </c>
      <c r="L748">
        <v>61</v>
      </c>
      <c r="M748">
        <v>0.16</v>
      </c>
      <c r="N748">
        <v>0.17</v>
      </c>
      <c r="O748">
        <v>0.28000000000000003</v>
      </c>
      <c r="P748">
        <v>0</v>
      </c>
      <c r="Q748">
        <v>122</v>
      </c>
      <c r="R748">
        <v>85</v>
      </c>
      <c r="S748">
        <v>-126</v>
      </c>
      <c r="T748">
        <v>40</v>
      </c>
      <c r="U748">
        <v>38</v>
      </c>
      <c r="V748">
        <v>9</v>
      </c>
      <c r="W748">
        <v>38</v>
      </c>
      <c r="X748" t="s">
        <v>134</v>
      </c>
      <c r="Y748">
        <v>47</v>
      </c>
      <c r="Z748">
        <v>44</v>
      </c>
      <c r="AA748">
        <v>16</v>
      </c>
      <c r="AB748">
        <v>100</v>
      </c>
    </row>
    <row r="749" spans="1:28" x14ac:dyDescent="0.2">
      <c r="A749" s="4">
        <v>38462151</v>
      </c>
      <c r="B749" s="1">
        <v>43652</v>
      </c>
      <c r="C749" s="13">
        <v>0.4685329861111111</v>
      </c>
      <c r="D749" t="s">
        <v>129</v>
      </c>
      <c r="E749" t="s">
        <v>130</v>
      </c>
      <c r="F749">
        <v>2.25</v>
      </c>
      <c r="G749" t="s">
        <v>130</v>
      </c>
      <c r="H749">
        <v>35.735999999999997</v>
      </c>
      <c r="I749">
        <v>-117.559</v>
      </c>
      <c r="J749">
        <v>4.3</v>
      </c>
      <c r="K749" t="s">
        <v>131</v>
      </c>
      <c r="L749">
        <v>48</v>
      </c>
      <c r="M749">
        <v>0.21</v>
      </c>
      <c r="N749">
        <v>0.3</v>
      </c>
      <c r="O749">
        <v>0.85</v>
      </c>
      <c r="P749">
        <v>0</v>
      </c>
      <c r="Q749">
        <v>267</v>
      </c>
      <c r="R749">
        <v>88</v>
      </c>
      <c r="S749">
        <v>153</v>
      </c>
      <c r="T749">
        <v>32</v>
      </c>
      <c r="U749">
        <v>33</v>
      </c>
      <c r="V749">
        <v>16</v>
      </c>
      <c r="W749">
        <v>26</v>
      </c>
      <c r="X749" t="s">
        <v>132</v>
      </c>
      <c r="Y749">
        <v>59</v>
      </c>
      <c r="Z749">
        <v>57</v>
      </c>
      <c r="AA749">
        <v>7</v>
      </c>
      <c r="AB749">
        <v>41</v>
      </c>
    </row>
    <row r="750" spans="1:28" ht="17" x14ac:dyDescent="0.25">
      <c r="A750" s="3">
        <v>38462175</v>
      </c>
      <c r="B750" s="1">
        <v>43652</v>
      </c>
      <c r="C750" s="13">
        <v>0.46898969907407406</v>
      </c>
      <c r="D750" t="s">
        <v>129</v>
      </c>
      <c r="E750" t="s">
        <v>130</v>
      </c>
      <c r="F750">
        <v>3.68</v>
      </c>
      <c r="G750" t="s">
        <v>47</v>
      </c>
      <c r="H750">
        <v>35.646000000000001</v>
      </c>
      <c r="I750">
        <v>-117.46599999999999</v>
      </c>
      <c r="J750">
        <v>-0.1</v>
      </c>
      <c r="K750" t="s">
        <v>131</v>
      </c>
      <c r="L750">
        <v>61</v>
      </c>
      <c r="M750">
        <v>0.16</v>
      </c>
      <c r="N750">
        <v>0.16</v>
      </c>
      <c r="O750">
        <v>0.28999999999999998</v>
      </c>
      <c r="P750">
        <v>0</v>
      </c>
      <c r="Q750">
        <v>267</v>
      </c>
      <c r="R750">
        <v>44</v>
      </c>
      <c r="S750">
        <v>180</v>
      </c>
      <c r="T750">
        <v>43</v>
      </c>
      <c r="U750">
        <v>41</v>
      </c>
      <c r="V750">
        <v>106</v>
      </c>
      <c r="W750">
        <v>39</v>
      </c>
      <c r="X750" t="s">
        <v>134</v>
      </c>
      <c r="Y750">
        <v>36</v>
      </c>
      <c r="Z750">
        <v>49</v>
      </c>
      <c r="AA750">
        <v>0</v>
      </c>
      <c r="AB750">
        <v>0</v>
      </c>
    </row>
    <row r="751" spans="1:28" ht="17" x14ac:dyDescent="0.25">
      <c r="A751" s="3">
        <v>38462207</v>
      </c>
      <c r="B751" s="1">
        <v>43652</v>
      </c>
      <c r="C751" s="13">
        <v>0.47087569444444449</v>
      </c>
      <c r="D751" t="s">
        <v>129</v>
      </c>
      <c r="E751" t="s">
        <v>130</v>
      </c>
      <c r="F751">
        <v>2.95</v>
      </c>
      <c r="G751" t="s">
        <v>130</v>
      </c>
      <c r="H751">
        <v>35.676000000000002</v>
      </c>
      <c r="I751">
        <v>-117.533</v>
      </c>
      <c r="J751">
        <v>8</v>
      </c>
      <c r="K751" t="s">
        <v>131</v>
      </c>
      <c r="L751">
        <v>75</v>
      </c>
      <c r="M751">
        <v>0.14000000000000001</v>
      </c>
      <c r="N751">
        <v>0.14000000000000001</v>
      </c>
      <c r="O751">
        <v>0.51</v>
      </c>
      <c r="P751">
        <v>0</v>
      </c>
      <c r="Q751">
        <v>122</v>
      </c>
      <c r="R751">
        <v>17</v>
      </c>
      <c r="S751">
        <v>66</v>
      </c>
      <c r="T751">
        <v>45</v>
      </c>
      <c r="U751">
        <v>29</v>
      </c>
      <c r="V751">
        <v>50</v>
      </c>
      <c r="W751">
        <v>43</v>
      </c>
      <c r="X751" t="s">
        <v>132</v>
      </c>
      <c r="Y751">
        <v>64</v>
      </c>
      <c r="Z751">
        <v>74</v>
      </c>
      <c r="AA751">
        <v>39</v>
      </c>
      <c r="AB751">
        <v>74</v>
      </c>
    </row>
    <row r="752" spans="1:28" ht="17" x14ac:dyDescent="0.25">
      <c r="A752" s="3">
        <v>38462215</v>
      </c>
      <c r="B752" s="1">
        <v>43652</v>
      </c>
      <c r="C752" s="13">
        <v>0.47143009259259255</v>
      </c>
      <c r="D752" t="s">
        <v>129</v>
      </c>
      <c r="E752" t="s">
        <v>130</v>
      </c>
      <c r="F752">
        <v>2.0499999999999998</v>
      </c>
      <c r="G752" t="s">
        <v>130</v>
      </c>
      <c r="H752">
        <v>35.881999999999998</v>
      </c>
      <c r="I752">
        <v>-117.693</v>
      </c>
      <c r="J752">
        <v>7.7</v>
      </c>
      <c r="K752" t="s">
        <v>131</v>
      </c>
      <c r="L752">
        <v>41</v>
      </c>
      <c r="M752">
        <v>0.1</v>
      </c>
      <c r="N752">
        <v>0.15</v>
      </c>
      <c r="O752">
        <v>0.45</v>
      </c>
      <c r="P752">
        <v>0</v>
      </c>
      <c r="Q752">
        <v>172</v>
      </c>
      <c r="R752">
        <v>40</v>
      </c>
      <c r="S752">
        <v>-129</v>
      </c>
      <c r="T752">
        <v>50</v>
      </c>
      <c r="U752">
        <v>52</v>
      </c>
      <c r="V752">
        <v>9</v>
      </c>
      <c r="W752">
        <v>10</v>
      </c>
      <c r="X752" t="s">
        <v>134</v>
      </c>
      <c r="Y752">
        <v>25</v>
      </c>
      <c r="Z752">
        <v>46</v>
      </c>
      <c r="AA752">
        <v>0</v>
      </c>
      <c r="AB752">
        <v>0</v>
      </c>
    </row>
    <row r="753" spans="1:28" x14ac:dyDescent="0.2">
      <c r="A753" s="4">
        <v>38462255</v>
      </c>
      <c r="B753" s="1">
        <v>43652</v>
      </c>
      <c r="C753" s="13">
        <v>0.47252245370370366</v>
      </c>
      <c r="D753" t="s">
        <v>129</v>
      </c>
      <c r="E753" t="s">
        <v>130</v>
      </c>
      <c r="F753">
        <v>2.34</v>
      </c>
      <c r="G753" t="s">
        <v>130</v>
      </c>
      <c r="H753">
        <v>35.83</v>
      </c>
      <c r="I753">
        <v>-117.666</v>
      </c>
      <c r="J753">
        <v>5.9</v>
      </c>
      <c r="K753" t="s">
        <v>131</v>
      </c>
      <c r="L753">
        <v>56</v>
      </c>
      <c r="M753">
        <v>0.14000000000000001</v>
      </c>
      <c r="N753">
        <v>0.16</v>
      </c>
      <c r="O753">
        <v>0.43</v>
      </c>
      <c r="P753">
        <v>0</v>
      </c>
      <c r="Q753">
        <v>309</v>
      </c>
      <c r="R753">
        <v>35</v>
      </c>
      <c r="S753">
        <v>-106</v>
      </c>
      <c r="T753">
        <v>33</v>
      </c>
      <c r="U753">
        <v>33</v>
      </c>
      <c r="V753">
        <v>12</v>
      </c>
      <c r="W753">
        <v>6</v>
      </c>
      <c r="X753" t="s">
        <v>133</v>
      </c>
      <c r="Y753">
        <v>70</v>
      </c>
      <c r="Z753">
        <v>32</v>
      </c>
      <c r="AA753">
        <v>3</v>
      </c>
      <c r="AB753">
        <v>92</v>
      </c>
    </row>
    <row r="754" spans="1:28" x14ac:dyDescent="0.2">
      <c r="A754" s="4">
        <v>38462279</v>
      </c>
      <c r="B754" s="1">
        <v>43652</v>
      </c>
      <c r="C754" s="13">
        <v>0.47442164351851851</v>
      </c>
      <c r="D754" t="s">
        <v>129</v>
      </c>
      <c r="E754" t="s">
        <v>130</v>
      </c>
      <c r="F754">
        <v>2.5499999999999998</v>
      </c>
      <c r="G754" t="s">
        <v>130</v>
      </c>
      <c r="H754">
        <v>35.868000000000002</v>
      </c>
      <c r="I754">
        <v>-117.69499999999999</v>
      </c>
      <c r="J754">
        <v>7.1</v>
      </c>
      <c r="K754" t="s">
        <v>131</v>
      </c>
      <c r="L754">
        <v>92</v>
      </c>
      <c r="M754">
        <v>0.12</v>
      </c>
      <c r="N754">
        <v>0.1</v>
      </c>
      <c r="O754">
        <v>0.33</v>
      </c>
      <c r="P754">
        <v>0</v>
      </c>
      <c r="Q754">
        <v>145</v>
      </c>
      <c r="R754">
        <v>88</v>
      </c>
      <c r="S754">
        <v>-179</v>
      </c>
      <c r="T754">
        <v>15</v>
      </c>
      <c r="U754">
        <v>12</v>
      </c>
      <c r="V754">
        <v>25</v>
      </c>
      <c r="W754">
        <v>18</v>
      </c>
      <c r="X754" t="s">
        <v>131</v>
      </c>
      <c r="Y754">
        <v>100</v>
      </c>
      <c r="Z754">
        <v>33</v>
      </c>
      <c r="AA754">
        <v>33</v>
      </c>
      <c r="AB754">
        <v>119</v>
      </c>
    </row>
    <row r="755" spans="1:28" x14ac:dyDescent="0.2">
      <c r="A755" s="4">
        <v>38462295</v>
      </c>
      <c r="B755" s="1">
        <v>43652</v>
      </c>
      <c r="C755" s="13">
        <v>0.47524837962962962</v>
      </c>
      <c r="D755" t="s">
        <v>129</v>
      </c>
      <c r="E755" t="s">
        <v>130</v>
      </c>
      <c r="F755">
        <v>2.54</v>
      </c>
      <c r="G755" t="s">
        <v>130</v>
      </c>
      <c r="H755">
        <v>35.898000000000003</v>
      </c>
      <c r="I755">
        <v>-117.729</v>
      </c>
      <c r="J755">
        <v>4.2</v>
      </c>
      <c r="K755" t="s">
        <v>131</v>
      </c>
      <c r="L755">
        <v>69</v>
      </c>
      <c r="M755">
        <v>0.15</v>
      </c>
      <c r="N755">
        <v>0.14000000000000001</v>
      </c>
      <c r="O755">
        <v>0.32</v>
      </c>
      <c r="P755">
        <v>0</v>
      </c>
      <c r="Q755">
        <v>326</v>
      </c>
      <c r="R755">
        <v>41</v>
      </c>
      <c r="S755">
        <v>-169</v>
      </c>
      <c r="T755">
        <v>33</v>
      </c>
      <c r="U755">
        <v>15</v>
      </c>
      <c r="V755">
        <v>23</v>
      </c>
      <c r="W755">
        <v>18</v>
      </c>
      <c r="X755" t="s">
        <v>133</v>
      </c>
      <c r="Y755">
        <v>78</v>
      </c>
      <c r="Z755">
        <v>53</v>
      </c>
      <c r="AA755">
        <v>17</v>
      </c>
      <c r="AB755">
        <v>69</v>
      </c>
    </row>
    <row r="756" spans="1:28" ht="17" x14ac:dyDescent="0.25">
      <c r="A756" s="3">
        <v>38462303</v>
      </c>
      <c r="B756" s="1">
        <v>43652</v>
      </c>
      <c r="C756" s="13">
        <v>0.47572129629629628</v>
      </c>
      <c r="D756" t="s">
        <v>129</v>
      </c>
      <c r="E756" t="s">
        <v>130</v>
      </c>
      <c r="F756">
        <v>2.08</v>
      </c>
      <c r="G756" t="s">
        <v>130</v>
      </c>
      <c r="H756">
        <v>35.884999999999998</v>
      </c>
      <c r="I756">
        <v>-117.694</v>
      </c>
      <c r="J756">
        <v>3.9</v>
      </c>
      <c r="K756" t="s">
        <v>131</v>
      </c>
      <c r="L756">
        <v>51</v>
      </c>
      <c r="M756">
        <v>0.15</v>
      </c>
      <c r="N756">
        <v>0.18</v>
      </c>
      <c r="O756">
        <v>0.45</v>
      </c>
      <c r="P756">
        <v>0</v>
      </c>
      <c r="Q756">
        <v>85</v>
      </c>
      <c r="R756">
        <v>82</v>
      </c>
      <c r="S756">
        <v>-131</v>
      </c>
      <c r="T756">
        <v>45</v>
      </c>
      <c r="U756">
        <v>43</v>
      </c>
      <c r="V756">
        <v>13</v>
      </c>
      <c r="W756">
        <v>17</v>
      </c>
      <c r="X756" t="s">
        <v>134</v>
      </c>
      <c r="Y756">
        <v>40</v>
      </c>
      <c r="Z756">
        <v>59</v>
      </c>
      <c r="AA756">
        <v>3</v>
      </c>
      <c r="AB756">
        <v>78</v>
      </c>
    </row>
    <row r="757" spans="1:28" x14ac:dyDescent="0.2">
      <c r="A757" s="4">
        <v>38462311</v>
      </c>
      <c r="B757" s="1">
        <v>43652</v>
      </c>
      <c r="C757" s="13">
        <v>0.47587361111111109</v>
      </c>
      <c r="D757" t="s">
        <v>129</v>
      </c>
      <c r="E757" t="s">
        <v>130</v>
      </c>
      <c r="F757">
        <v>2.79</v>
      </c>
      <c r="G757" t="s">
        <v>130</v>
      </c>
      <c r="H757">
        <v>35.706000000000003</v>
      </c>
      <c r="I757">
        <v>-117.505</v>
      </c>
      <c r="J757">
        <v>1.5</v>
      </c>
      <c r="K757" t="s">
        <v>131</v>
      </c>
      <c r="L757">
        <v>63</v>
      </c>
      <c r="M757">
        <v>0.18</v>
      </c>
      <c r="N757">
        <v>0.18</v>
      </c>
      <c r="O757">
        <v>0.39</v>
      </c>
      <c r="P757">
        <v>0</v>
      </c>
      <c r="Q757">
        <v>4</v>
      </c>
      <c r="R757">
        <v>81</v>
      </c>
      <c r="S757">
        <v>-102</v>
      </c>
      <c r="T757">
        <v>20</v>
      </c>
      <c r="U757">
        <v>27</v>
      </c>
      <c r="V757">
        <v>19</v>
      </c>
      <c r="W757">
        <v>24</v>
      </c>
      <c r="X757" t="s">
        <v>131</v>
      </c>
      <c r="Y757">
        <v>89</v>
      </c>
      <c r="Z757">
        <v>67</v>
      </c>
      <c r="AA757">
        <v>23</v>
      </c>
      <c r="AB757">
        <v>57</v>
      </c>
    </row>
    <row r="758" spans="1:28" ht="17" x14ac:dyDescent="0.25">
      <c r="A758" s="3">
        <v>38462351</v>
      </c>
      <c r="B758" s="1">
        <v>43652</v>
      </c>
      <c r="C758" s="13">
        <v>0.47997604166666669</v>
      </c>
      <c r="D758" t="s">
        <v>129</v>
      </c>
      <c r="E758" t="s">
        <v>130</v>
      </c>
      <c r="F758">
        <v>3.17</v>
      </c>
      <c r="G758" t="s">
        <v>130</v>
      </c>
      <c r="H758">
        <v>35.927</v>
      </c>
      <c r="I758">
        <v>-117.702</v>
      </c>
      <c r="J758">
        <v>2.4</v>
      </c>
      <c r="K758" t="s">
        <v>131</v>
      </c>
      <c r="L758">
        <v>80</v>
      </c>
      <c r="M758">
        <v>0.14000000000000001</v>
      </c>
      <c r="N758">
        <v>0.1</v>
      </c>
      <c r="O758">
        <v>0.19</v>
      </c>
      <c r="P758">
        <v>0</v>
      </c>
      <c r="Q758">
        <v>158</v>
      </c>
      <c r="R758">
        <v>73</v>
      </c>
      <c r="S758">
        <v>-138</v>
      </c>
      <c r="T758">
        <v>23</v>
      </c>
      <c r="U758">
        <v>23</v>
      </c>
      <c r="V758">
        <v>74</v>
      </c>
      <c r="W758">
        <v>31</v>
      </c>
      <c r="X758" t="s">
        <v>131</v>
      </c>
      <c r="Y758">
        <v>87</v>
      </c>
      <c r="Z758">
        <v>77</v>
      </c>
      <c r="AA758">
        <v>32</v>
      </c>
      <c r="AB758">
        <v>49</v>
      </c>
    </row>
    <row r="759" spans="1:28" x14ac:dyDescent="0.2">
      <c r="A759" s="4">
        <v>38462391</v>
      </c>
      <c r="B759" s="1">
        <v>43652</v>
      </c>
      <c r="C759" s="13">
        <v>0.48254432870370367</v>
      </c>
      <c r="D759" t="s">
        <v>129</v>
      </c>
      <c r="E759" t="s">
        <v>130</v>
      </c>
      <c r="F759">
        <v>2.6</v>
      </c>
      <c r="G759" t="s">
        <v>130</v>
      </c>
      <c r="H759">
        <v>35.572000000000003</v>
      </c>
      <c r="I759">
        <v>-117.404</v>
      </c>
      <c r="J759">
        <v>6.3</v>
      </c>
      <c r="K759" t="s">
        <v>131</v>
      </c>
      <c r="L759">
        <v>64</v>
      </c>
      <c r="M759">
        <v>0.16</v>
      </c>
      <c r="N759">
        <v>0.17</v>
      </c>
      <c r="O759">
        <v>0.32</v>
      </c>
      <c r="P759">
        <v>0</v>
      </c>
      <c r="Q759">
        <v>144</v>
      </c>
      <c r="R759">
        <v>67</v>
      </c>
      <c r="S759">
        <v>-101</v>
      </c>
      <c r="T759">
        <v>33</v>
      </c>
      <c r="U759">
        <v>32</v>
      </c>
      <c r="V759">
        <v>15</v>
      </c>
      <c r="W759">
        <v>18</v>
      </c>
      <c r="X759" t="s">
        <v>133</v>
      </c>
      <c r="Y759">
        <v>72</v>
      </c>
      <c r="Z759">
        <v>31</v>
      </c>
      <c r="AA759">
        <v>21</v>
      </c>
      <c r="AB759">
        <v>129</v>
      </c>
    </row>
    <row r="760" spans="1:28" ht="17" x14ac:dyDescent="0.25">
      <c r="A760" s="3">
        <v>38462415</v>
      </c>
      <c r="B760" s="1">
        <v>43652</v>
      </c>
      <c r="C760" s="13">
        <v>0.48330115740740737</v>
      </c>
      <c r="D760" t="s">
        <v>129</v>
      </c>
      <c r="E760" t="s">
        <v>130</v>
      </c>
      <c r="F760">
        <v>2.41</v>
      </c>
      <c r="G760" t="s">
        <v>130</v>
      </c>
      <c r="H760">
        <v>35.912999999999997</v>
      </c>
      <c r="I760">
        <v>-117.73399999999999</v>
      </c>
      <c r="J760">
        <v>5</v>
      </c>
      <c r="K760" t="s">
        <v>131</v>
      </c>
      <c r="L760">
        <v>73</v>
      </c>
      <c r="M760">
        <v>0.13</v>
      </c>
      <c r="N760">
        <v>0.12</v>
      </c>
      <c r="O760">
        <v>0.42</v>
      </c>
      <c r="P760">
        <v>0</v>
      </c>
      <c r="Q760">
        <v>122</v>
      </c>
      <c r="R760">
        <v>21</v>
      </c>
      <c r="S760">
        <v>132</v>
      </c>
      <c r="T760">
        <v>37</v>
      </c>
      <c r="U760">
        <v>44</v>
      </c>
      <c r="V760">
        <v>17</v>
      </c>
      <c r="W760">
        <v>28</v>
      </c>
      <c r="X760" t="s">
        <v>132</v>
      </c>
      <c r="Y760">
        <v>51</v>
      </c>
      <c r="Z760">
        <v>50</v>
      </c>
      <c r="AA760">
        <v>18</v>
      </c>
      <c r="AB760">
        <v>78</v>
      </c>
    </row>
    <row r="761" spans="1:28" x14ac:dyDescent="0.2">
      <c r="A761" s="4">
        <v>38462439</v>
      </c>
      <c r="B761" s="1">
        <v>43652</v>
      </c>
      <c r="C761" s="13">
        <v>0.48433125000000005</v>
      </c>
      <c r="D761" t="s">
        <v>129</v>
      </c>
      <c r="E761" t="s">
        <v>130</v>
      </c>
      <c r="F761">
        <v>2.63</v>
      </c>
      <c r="G761" t="s">
        <v>130</v>
      </c>
      <c r="H761">
        <v>35.906999999999996</v>
      </c>
      <c r="I761">
        <v>-117.715</v>
      </c>
      <c r="J761">
        <v>2.2000000000000002</v>
      </c>
      <c r="K761" t="s">
        <v>131</v>
      </c>
      <c r="L761">
        <v>74</v>
      </c>
      <c r="M761">
        <v>0.15</v>
      </c>
      <c r="N761">
        <v>0.13</v>
      </c>
      <c r="O761">
        <v>0.2</v>
      </c>
      <c r="P761">
        <v>0</v>
      </c>
      <c r="Q761">
        <v>355</v>
      </c>
      <c r="R761">
        <v>69</v>
      </c>
      <c r="S761">
        <v>-179</v>
      </c>
      <c r="T761">
        <v>17</v>
      </c>
      <c r="U761">
        <v>16</v>
      </c>
      <c r="V761">
        <v>23</v>
      </c>
      <c r="W761">
        <v>25</v>
      </c>
      <c r="X761" t="s">
        <v>131</v>
      </c>
      <c r="Y761">
        <v>100</v>
      </c>
      <c r="Z761">
        <v>70</v>
      </c>
      <c r="AA761">
        <v>20</v>
      </c>
      <c r="AB761">
        <v>50</v>
      </c>
    </row>
    <row r="762" spans="1:28" x14ac:dyDescent="0.2">
      <c r="A762" s="4">
        <v>38462487</v>
      </c>
      <c r="B762" s="1">
        <v>43652</v>
      </c>
      <c r="C762" s="13">
        <v>0.48672048611111113</v>
      </c>
      <c r="D762" t="s">
        <v>129</v>
      </c>
      <c r="E762" t="s">
        <v>130</v>
      </c>
      <c r="F762">
        <v>2.74</v>
      </c>
      <c r="G762" t="s">
        <v>130</v>
      </c>
      <c r="H762">
        <v>35.877000000000002</v>
      </c>
      <c r="I762">
        <v>-117.703</v>
      </c>
      <c r="J762">
        <v>2.6</v>
      </c>
      <c r="K762" t="s">
        <v>131</v>
      </c>
      <c r="L762">
        <v>76</v>
      </c>
      <c r="M762">
        <v>0.18</v>
      </c>
      <c r="N762">
        <v>0.14000000000000001</v>
      </c>
      <c r="O762">
        <v>0.23</v>
      </c>
      <c r="P762">
        <v>0</v>
      </c>
      <c r="Q762">
        <v>352</v>
      </c>
      <c r="R762">
        <v>81</v>
      </c>
      <c r="S762">
        <v>176</v>
      </c>
      <c r="T762">
        <v>16</v>
      </c>
      <c r="U762">
        <v>22</v>
      </c>
      <c r="V762">
        <v>20</v>
      </c>
      <c r="W762">
        <v>4</v>
      </c>
      <c r="X762" t="s">
        <v>131</v>
      </c>
      <c r="Y762">
        <v>100</v>
      </c>
      <c r="Z762">
        <v>65</v>
      </c>
      <c r="AA762">
        <v>31</v>
      </c>
      <c r="AB762">
        <v>56</v>
      </c>
    </row>
    <row r="763" spans="1:28" x14ac:dyDescent="0.2">
      <c r="A763" s="4">
        <v>38462535</v>
      </c>
      <c r="B763" s="1">
        <v>43652</v>
      </c>
      <c r="C763" s="13">
        <v>0.48868356481481484</v>
      </c>
      <c r="D763" t="s">
        <v>129</v>
      </c>
      <c r="E763" t="s">
        <v>130</v>
      </c>
      <c r="F763">
        <v>2.39</v>
      </c>
      <c r="G763" t="s">
        <v>130</v>
      </c>
      <c r="H763">
        <v>35.645000000000003</v>
      </c>
      <c r="I763">
        <v>-117.502</v>
      </c>
      <c r="J763">
        <v>5.7</v>
      </c>
      <c r="K763" t="s">
        <v>131</v>
      </c>
      <c r="L763">
        <v>40</v>
      </c>
      <c r="M763">
        <v>0.13</v>
      </c>
      <c r="N763">
        <v>0.2</v>
      </c>
      <c r="O763">
        <v>0.66</v>
      </c>
      <c r="P763">
        <v>0</v>
      </c>
      <c r="Q763">
        <v>5</v>
      </c>
      <c r="R763">
        <v>88</v>
      </c>
      <c r="S763">
        <v>167</v>
      </c>
      <c r="T763">
        <v>35</v>
      </c>
      <c r="U763">
        <v>36</v>
      </c>
      <c r="V763">
        <v>15</v>
      </c>
      <c r="W763">
        <v>0</v>
      </c>
      <c r="X763" t="s">
        <v>132</v>
      </c>
      <c r="Y763">
        <v>55</v>
      </c>
      <c r="Z763">
        <v>30</v>
      </c>
      <c r="AA763">
        <v>11</v>
      </c>
      <c r="AB763">
        <v>123</v>
      </c>
    </row>
    <row r="764" spans="1:28" ht="17" x14ac:dyDescent="0.25">
      <c r="A764" s="3">
        <v>38462559</v>
      </c>
      <c r="B764" s="1">
        <v>43652</v>
      </c>
      <c r="C764" s="13">
        <v>0.4897157407407407</v>
      </c>
      <c r="D764" t="s">
        <v>129</v>
      </c>
      <c r="E764" t="s">
        <v>130</v>
      </c>
      <c r="F764">
        <v>3.41</v>
      </c>
      <c r="G764" t="s">
        <v>130</v>
      </c>
      <c r="H764">
        <v>35.835000000000001</v>
      </c>
      <c r="I764">
        <v>-117.66800000000001</v>
      </c>
      <c r="J764">
        <v>4.8</v>
      </c>
      <c r="K764" t="s">
        <v>131</v>
      </c>
      <c r="L764">
        <v>86</v>
      </c>
      <c r="M764">
        <v>0.15</v>
      </c>
      <c r="N764">
        <v>0.13</v>
      </c>
      <c r="O764">
        <v>0.31</v>
      </c>
      <c r="P764">
        <v>0</v>
      </c>
      <c r="Q764">
        <v>28</v>
      </c>
      <c r="R764">
        <v>37</v>
      </c>
      <c r="S764">
        <v>-24</v>
      </c>
      <c r="T764">
        <v>20</v>
      </c>
      <c r="U764">
        <v>23</v>
      </c>
      <c r="V764">
        <v>82</v>
      </c>
      <c r="W764">
        <v>39</v>
      </c>
      <c r="X764" t="s">
        <v>131</v>
      </c>
      <c r="Y764">
        <v>83</v>
      </c>
      <c r="Z764">
        <v>64</v>
      </c>
      <c r="AA764">
        <v>39</v>
      </c>
      <c r="AB764">
        <v>55</v>
      </c>
    </row>
    <row r="765" spans="1:28" x14ac:dyDescent="0.2">
      <c r="A765" s="4">
        <v>38462567</v>
      </c>
      <c r="B765" s="1">
        <v>43652</v>
      </c>
      <c r="C765" s="13">
        <v>0.4904648148148148</v>
      </c>
      <c r="D765" t="s">
        <v>129</v>
      </c>
      <c r="E765" t="s">
        <v>130</v>
      </c>
      <c r="F765">
        <v>2.73</v>
      </c>
      <c r="G765" t="s">
        <v>130</v>
      </c>
      <c r="H765">
        <v>35.704999999999998</v>
      </c>
      <c r="I765">
        <v>-117.508</v>
      </c>
      <c r="J765">
        <v>2.1</v>
      </c>
      <c r="K765" t="s">
        <v>131</v>
      </c>
      <c r="L765">
        <v>57</v>
      </c>
      <c r="M765">
        <v>0.21</v>
      </c>
      <c r="N765">
        <v>0.2</v>
      </c>
      <c r="O765">
        <v>0.46</v>
      </c>
      <c r="P765">
        <v>0</v>
      </c>
      <c r="Q765">
        <v>160</v>
      </c>
      <c r="R765">
        <v>75</v>
      </c>
      <c r="S765">
        <v>-170</v>
      </c>
      <c r="T765">
        <v>16</v>
      </c>
      <c r="U765">
        <v>15</v>
      </c>
      <c r="V765">
        <v>19</v>
      </c>
      <c r="W765">
        <v>7</v>
      </c>
      <c r="X765" t="s">
        <v>131</v>
      </c>
      <c r="Y765">
        <v>100</v>
      </c>
      <c r="Z765">
        <v>72</v>
      </c>
      <c r="AA765">
        <v>15</v>
      </c>
      <c r="AB765">
        <v>46</v>
      </c>
    </row>
    <row r="766" spans="1:28" ht="17" x14ac:dyDescent="0.25">
      <c r="A766" s="3">
        <v>38462575</v>
      </c>
      <c r="B766" s="1">
        <v>43652</v>
      </c>
      <c r="C766" s="13">
        <v>0.49104583333333335</v>
      </c>
      <c r="D766" t="s">
        <v>129</v>
      </c>
      <c r="E766" t="s">
        <v>130</v>
      </c>
      <c r="F766">
        <v>2.42</v>
      </c>
      <c r="G766" t="s">
        <v>130</v>
      </c>
      <c r="H766">
        <v>35.662999999999997</v>
      </c>
      <c r="I766">
        <v>-117.47</v>
      </c>
      <c r="J766">
        <v>4.3</v>
      </c>
      <c r="K766" t="s">
        <v>131</v>
      </c>
      <c r="L766">
        <v>32</v>
      </c>
      <c r="M766">
        <v>0.19</v>
      </c>
      <c r="N766">
        <v>0.33</v>
      </c>
      <c r="O766">
        <v>0.65</v>
      </c>
      <c r="P766">
        <v>0</v>
      </c>
      <c r="Q766">
        <v>207</v>
      </c>
      <c r="R766">
        <v>45</v>
      </c>
      <c r="S766">
        <v>-92</v>
      </c>
      <c r="T766">
        <v>50</v>
      </c>
      <c r="U766">
        <v>50</v>
      </c>
      <c r="V766">
        <v>8</v>
      </c>
      <c r="W766">
        <v>17</v>
      </c>
      <c r="X766" t="s">
        <v>134</v>
      </c>
      <c r="Y766">
        <v>25</v>
      </c>
      <c r="Z766">
        <v>43</v>
      </c>
      <c r="AA766">
        <v>1</v>
      </c>
      <c r="AB766">
        <v>133</v>
      </c>
    </row>
    <row r="767" spans="1:28" x14ac:dyDescent="0.2">
      <c r="A767" s="4">
        <v>38462615</v>
      </c>
      <c r="B767" s="1">
        <v>43652</v>
      </c>
      <c r="C767" s="13">
        <v>0.49300057870370373</v>
      </c>
      <c r="D767" t="s">
        <v>129</v>
      </c>
      <c r="E767" t="s">
        <v>130</v>
      </c>
      <c r="F767">
        <v>2.27</v>
      </c>
      <c r="G767" t="s">
        <v>130</v>
      </c>
      <c r="H767">
        <v>35.667999999999999</v>
      </c>
      <c r="I767">
        <v>-117.483</v>
      </c>
      <c r="J767">
        <v>4.8</v>
      </c>
      <c r="K767" t="s">
        <v>131</v>
      </c>
      <c r="L767">
        <v>46</v>
      </c>
      <c r="M767">
        <v>0.15</v>
      </c>
      <c r="N767">
        <v>0.17</v>
      </c>
      <c r="O767">
        <v>0.44</v>
      </c>
      <c r="P767">
        <v>0</v>
      </c>
      <c r="Q767">
        <v>235</v>
      </c>
      <c r="R767">
        <v>86</v>
      </c>
      <c r="S767">
        <v>178</v>
      </c>
      <c r="T767">
        <v>66</v>
      </c>
      <c r="U767">
        <v>52</v>
      </c>
      <c r="V767">
        <v>10</v>
      </c>
      <c r="W767">
        <v>42</v>
      </c>
      <c r="X767" t="s">
        <v>134</v>
      </c>
      <c r="Y767">
        <v>27</v>
      </c>
      <c r="Z767">
        <v>42</v>
      </c>
      <c r="AA767">
        <v>10</v>
      </c>
      <c r="AB767">
        <v>112</v>
      </c>
    </row>
    <row r="768" spans="1:28" ht="17" x14ac:dyDescent="0.25">
      <c r="A768" s="3">
        <v>38462623</v>
      </c>
      <c r="B768" s="1">
        <v>43652</v>
      </c>
      <c r="C768" s="13">
        <v>0.49316851851851856</v>
      </c>
      <c r="D768" t="s">
        <v>129</v>
      </c>
      <c r="E768" t="s">
        <v>130</v>
      </c>
      <c r="F768">
        <v>2.69</v>
      </c>
      <c r="G768" t="s">
        <v>130</v>
      </c>
      <c r="H768">
        <v>35.613</v>
      </c>
      <c r="I768">
        <v>-117.598</v>
      </c>
      <c r="J768">
        <v>10.1</v>
      </c>
      <c r="K768" t="s">
        <v>131</v>
      </c>
      <c r="L768">
        <v>49</v>
      </c>
      <c r="M768">
        <v>0.16</v>
      </c>
      <c r="N768">
        <v>0.19</v>
      </c>
      <c r="O768">
        <v>0.47</v>
      </c>
      <c r="P768">
        <v>0</v>
      </c>
      <c r="Q768">
        <v>334</v>
      </c>
      <c r="R768">
        <v>40</v>
      </c>
      <c r="S768">
        <v>-114</v>
      </c>
      <c r="T768">
        <v>31</v>
      </c>
      <c r="U768">
        <v>41</v>
      </c>
      <c r="V768">
        <v>9</v>
      </c>
      <c r="W768">
        <v>11</v>
      </c>
      <c r="X768" t="s">
        <v>132</v>
      </c>
      <c r="Y768">
        <v>58</v>
      </c>
      <c r="Z768">
        <v>34</v>
      </c>
      <c r="AA768">
        <v>4</v>
      </c>
      <c r="AB768">
        <v>181</v>
      </c>
    </row>
    <row r="769" spans="1:28" ht="17" x14ac:dyDescent="0.25">
      <c r="A769" s="3">
        <v>38462663</v>
      </c>
      <c r="B769" s="1">
        <v>43652</v>
      </c>
      <c r="C769" s="13">
        <v>0.49475497685185182</v>
      </c>
      <c r="D769" t="s">
        <v>129</v>
      </c>
      <c r="E769" t="s">
        <v>130</v>
      </c>
      <c r="F769">
        <v>2.33</v>
      </c>
      <c r="G769" t="s">
        <v>130</v>
      </c>
      <c r="H769">
        <v>35.738</v>
      </c>
      <c r="I769">
        <v>-117.53700000000001</v>
      </c>
      <c r="J769">
        <v>6.7</v>
      </c>
      <c r="K769" t="s">
        <v>131</v>
      </c>
      <c r="L769">
        <v>64</v>
      </c>
      <c r="M769">
        <v>0.19</v>
      </c>
      <c r="N769">
        <v>0.19</v>
      </c>
      <c r="O769">
        <v>0.62</v>
      </c>
      <c r="P769">
        <v>0</v>
      </c>
      <c r="Q769">
        <v>141</v>
      </c>
      <c r="R769">
        <v>70</v>
      </c>
      <c r="S769">
        <v>-106</v>
      </c>
      <c r="T769">
        <v>44</v>
      </c>
      <c r="U769">
        <v>46</v>
      </c>
      <c r="V769">
        <v>16</v>
      </c>
      <c r="W769">
        <v>21</v>
      </c>
      <c r="X769" t="s">
        <v>134</v>
      </c>
      <c r="Y769">
        <v>43</v>
      </c>
      <c r="Z769">
        <v>22</v>
      </c>
      <c r="AA769">
        <v>9</v>
      </c>
      <c r="AB769">
        <v>160</v>
      </c>
    </row>
    <row r="770" spans="1:28" x14ac:dyDescent="0.2">
      <c r="A770" s="4">
        <v>38462679</v>
      </c>
      <c r="B770" s="1">
        <v>43652</v>
      </c>
      <c r="C770" s="13">
        <v>0.4952325231481482</v>
      </c>
      <c r="D770" t="s">
        <v>129</v>
      </c>
      <c r="E770" t="s">
        <v>130</v>
      </c>
      <c r="F770">
        <v>4.12</v>
      </c>
      <c r="G770" t="s">
        <v>47</v>
      </c>
      <c r="H770">
        <v>35.895000000000003</v>
      </c>
      <c r="I770">
        <v>-117.73399999999999</v>
      </c>
      <c r="J770">
        <v>2.1</v>
      </c>
      <c r="K770" t="s">
        <v>131</v>
      </c>
      <c r="L770">
        <v>89</v>
      </c>
      <c r="M770">
        <v>0.14000000000000001</v>
      </c>
      <c r="N770">
        <v>0.11</v>
      </c>
      <c r="O770">
        <v>0.19</v>
      </c>
      <c r="P770">
        <v>0</v>
      </c>
      <c r="Q770">
        <v>314</v>
      </c>
      <c r="R770">
        <v>82</v>
      </c>
      <c r="S770">
        <v>-164</v>
      </c>
      <c r="T770">
        <v>13</v>
      </c>
      <c r="U770">
        <v>11</v>
      </c>
      <c r="V770">
        <v>47</v>
      </c>
      <c r="W770">
        <v>3</v>
      </c>
      <c r="X770" t="s">
        <v>131</v>
      </c>
      <c r="Y770">
        <v>99</v>
      </c>
      <c r="Z770">
        <v>73</v>
      </c>
      <c r="AA770">
        <v>36</v>
      </c>
      <c r="AB770">
        <v>54</v>
      </c>
    </row>
    <row r="771" spans="1:28" ht="17" x14ac:dyDescent="0.25">
      <c r="A771" s="3">
        <v>38462687</v>
      </c>
      <c r="B771" s="1">
        <v>43652</v>
      </c>
      <c r="C771" s="13">
        <v>0.49645868055555553</v>
      </c>
      <c r="D771" t="s">
        <v>129</v>
      </c>
      <c r="E771" t="s">
        <v>130</v>
      </c>
      <c r="F771">
        <v>3.21</v>
      </c>
      <c r="G771" t="s">
        <v>130</v>
      </c>
      <c r="H771">
        <v>35.896999999999998</v>
      </c>
      <c r="I771">
        <v>-117.73699999999999</v>
      </c>
      <c r="J771">
        <v>2.1</v>
      </c>
      <c r="K771" t="s">
        <v>131</v>
      </c>
      <c r="L771">
        <v>82</v>
      </c>
      <c r="M771">
        <v>0.14000000000000001</v>
      </c>
      <c r="N771">
        <v>0.1</v>
      </c>
      <c r="O771">
        <v>0.19</v>
      </c>
      <c r="P771">
        <v>0</v>
      </c>
      <c r="Q771">
        <v>102</v>
      </c>
      <c r="R771">
        <v>12</v>
      </c>
      <c r="S771">
        <v>107</v>
      </c>
      <c r="T771">
        <v>37</v>
      </c>
      <c r="U771">
        <v>27</v>
      </c>
      <c r="V771">
        <v>19</v>
      </c>
      <c r="W771">
        <v>25</v>
      </c>
      <c r="X771" t="s">
        <v>133</v>
      </c>
      <c r="Y771">
        <v>69</v>
      </c>
      <c r="Z771">
        <v>70</v>
      </c>
      <c r="AA771">
        <v>17</v>
      </c>
      <c r="AB771">
        <v>52</v>
      </c>
    </row>
    <row r="772" spans="1:28" ht="17" x14ac:dyDescent="0.25">
      <c r="A772" s="3">
        <v>38462703</v>
      </c>
      <c r="B772" s="1">
        <v>43652</v>
      </c>
      <c r="C772" s="13">
        <v>0.49745439814814812</v>
      </c>
      <c r="D772" t="s">
        <v>129</v>
      </c>
      <c r="E772" t="s">
        <v>130</v>
      </c>
      <c r="F772">
        <v>2.6</v>
      </c>
      <c r="G772" t="s">
        <v>130</v>
      </c>
      <c r="H772">
        <v>35.908000000000001</v>
      </c>
      <c r="I772">
        <v>-117.739</v>
      </c>
      <c r="J772">
        <v>3.4</v>
      </c>
      <c r="K772" t="s">
        <v>131</v>
      </c>
      <c r="L772">
        <v>33</v>
      </c>
      <c r="M772">
        <v>0.08</v>
      </c>
      <c r="N772">
        <v>0.12</v>
      </c>
      <c r="O772">
        <v>0.43</v>
      </c>
      <c r="P772">
        <v>0</v>
      </c>
      <c r="Q772">
        <v>336</v>
      </c>
      <c r="R772">
        <v>65</v>
      </c>
      <c r="S772">
        <v>-145</v>
      </c>
      <c r="T772">
        <v>41</v>
      </c>
      <c r="U772">
        <v>38</v>
      </c>
      <c r="V772">
        <v>12</v>
      </c>
      <c r="W772">
        <v>0</v>
      </c>
      <c r="X772" t="s">
        <v>132</v>
      </c>
      <c r="Y772">
        <v>51</v>
      </c>
      <c r="Z772">
        <v>49</v>
      </c>
      <c r="AA772">
        <v>6</v>
      </c>
      <c r="AB772">
        <v>77</v>
      </c>
    </row>
    <row r="773" spans="1:28" ht="17" x14ac:dyDescent="0.25">
      <c r="A773" s="3">
        <v>38462727</v>
      </c>
      <c r="B773" s="1">
        <v>43652</v>
      </c>
      <c r="C773" s="13">
        <v>0.4980792824074074</v>
      </c>
      <c r="D773" t="s">
        <v>129</v>
      </c>
      <c r="E773" t="s">
        <v>130</v>
      </c>
      <c r="F773">
        <v>2.94</v>
      </c>
      <c r="G773" t="s">
        <v>130</v>
      </c>
      <c r="H773">
        <v>35.847999999999999</v>
      </c>
      <c r="I773">
        <v>-117.68300000000001</v>
      </c>
      <c r="J773">
        <v>6.7</v>
      </c>
      <c r="K773" t="s">
        <v>131</v>
      </c>
      <c r="L773">
        <v>68</v>
      </c>
      <c r="M773">
        <v>0.13</v>
      </c>
      <c r="N773">
        <v>0.14000000000000001</v>
      </c>
      <c r="O773">
        <v>0.31</v>
      </c>
      <c r="P773">
        <v>0</v>
      </c>
      <c r="Q773">
        <v>118</v>
      </c>
      <c r="R773">
        <v>85</v>
      </c>
      <c r="S773">
        <v>-167</v>
      </c>
      <c r="T773">
        <v>30</v>
      </c>
      <c r="U773">
        <v>24</v>
      </c>
      <c r="V773">
        <v>17</v>
      </c>
      <c r="W773">
        <v>11</v>
      </c>
      <c r="X773" t="s">
        <v>133</v>
      </c>
      <c r="Y773">
        <v>79</v>
      </c>
      <c r="Z773">
        <v>50</v>
      </c>
      <c r="AA773">
        <v>16</v>
      </c>
      <c r="AB773">
        <v>61</v>
      </c>
    </row>
    <row r="774" spans="1:28" ht="17" x14ac:dyDescent="0.25">
      <c r="A774" s="3">
        <v>38462759</v>
      </c>
      <c r="B774" s="1">
        <v>43652</v>
      </c>
      <c r="C774" s="13">
        <v>0.49988194444444445</v>
      </c>
      <c r="D774" t="s">
        <v>129</v>
      </c>
      <c r="E774" t="s">
        <v>130</v>
      </c>
      <c r="F774">
        <v>2.35</v>
      </c>
      <c r="G774" t="s">
        <v>130</v>
      </c>
      <c r="H774">
        <v>35.746000000000002</v>
      </c>
      <c r="I774">
        <v>-117.56</v>
      </c>
      <c r="J774">
        <v>3.2</v>
      </c>
      <c r="K774" t="s">
        <v>131</v>
      </c>
      <c r="L774">
        <v>57</v>
      </c>
      <c r="M774">
        <v>0.15</v>
      </c>
      <c r="N774">
        <v>0.17</v>
      </c>
      <c r="O774">
        <v>0.63</v>
      </c>
      <c r="P774">
        <v>0</v>
      </c>
      <c r="Q774">
        <v>301</v>
      </c>
      <c r="R774">
        <v>90</v>
      </c>
      <c r="S774">
        <v>99</v>
      </c>
      <c r="T774">
        <v>23</v>
      </c>
      <c r="U774">
        <v>51</v>
      </c>
      <c r="V774">
        <v>8</v>
      </c>
      <c r="W774">
        <v>22</v>
      </c>
      <c r="X774" t="s">
        <v>132</v>
      </c>
      <c r="Y774">
        <v>61</v>
      </c>
      <c r="Z774">
        <v>68</v>
      </c>
      <c r="AA774">
        <v>20</v>
      </c>
      <c r="AB774">
        <v>61</v>
      </c>
    </row>
    <row r="775" spans="1:28" ht="17" x14ac:dyDescent="0.25">
      <c r="A775" s="3">
        <v>38462791</v>
      </c>
      <c r="B775" s="1">
        <v>43652</v>
      </c>
      <c r="C775" s="13">
        <v>0.50157800925925933</v>
      </c>
      <c r="D775" t="s">
        <v>129</v>
      </c>
      <c r="E775" t="s">
        <v>130</v>
      </c>
      <c r="F775">
        <v>2.35</v>
      </c>
      <c r="G775" t="s">
        <v>130</v>
      </c>
      <c r="H775">
        <v>35.673999999999999</v>
      </c>
      <c r="I775">
        <v>-117.501</v>
      </c>
      <c r="J775">
        <v>2.4</v>
      </c>
      <c r="K775" t="s">
        <v>131</v>
      </c>
      <c r="L775">
        <v>46</v>
      </c>
      <c r="M775">
        <v>0.14000000000000001</v>
      </c>
      <c r="N775">
        <v>0.18</v>
      </c>
      <c r="O775">
        <v>0.4</v>
      </c>
      <c r="P775">
        <v>0</v>
      </c>
      <c r="Q775">
        <v>15</v>
      </c>
      <c r="R775">
        <v>13</v>
      </c>
      <c r="S775">
        <v>143</v>
      </c>
      <c r="T775">
        <v>50</v>
      </c>
      <c r="U775">
        <v>47</v>
      </c>
      <c r="V775">
        <v>21</v>
      </c>
      <c r="W775">
        <v>32</v>
      </c>
      <c r="X775" t="s">
        <v>134</v>
      </c>
      <c r="Y775">
        <v>43</v>
      </c>
      <c r="Z775">
        <v>66</v>
      </c>
      <c r="AA775">
        <v>14</v>
      </c>
      <c r="AB775">
        <v>61</v>
      </c>
    </row>
    <row r="776" spans="1:28" x14ac:dyDescent="0.2">
      <c r="A776" s="4">
        <v>38462823</v>
      </c>
      <c r="B776" s="1">
        <v>43652</v>
      </c>
      <c r="C776" s="13">
        <v>0.50265798611111112</v>
      </c>
      <c r="D776" t="s">
        <v>129</v>
      </c>
      <c r="E776" t="s">
        <v>130</v>
      </c>
      <c r="F776">
        <v>2.57</v>
      </c>
      <c r="G776" t="s">
        <v>130</v>
      </c>
      <c r="H776">
        <v>35.749000000000002</v>
      </c>
      <c r="I776">
        <v>-117.56399999999999</v>
      </c>
      <c r="J776">
        <v>9.5</v>
      </c>
      <c r="K776" t="s">
        <v>131</v>
      </c>
      <c r="L776">
        <v>45</v>
      </c>
      <c r="M776">
        <v>0.13</v>
      </c>
      <c r="N776">
        <v>0.21</v>
      </c>
      <c r="O776">
        <v>0.47</v>
      </c>
      <c r="P776">
        <v>0</v>
      </c>
      <c r="Q776">
        <v>122</v>
      </c>
      <c r="R776">
        <v>72</v>
      </c>
      <c r="S776">
        <v>160</v>
      </c>
      <c r="T776">
        <v>23</v>
      </c>
      <c r="U776">
        <v>33</v>
      </c>
      <c r="V776">
        <v>16</v>
      </c>
      <c r="W776">
        <v>16</v>
      </c>
      <c r="X776" t="s">
        <v>133</v>
      </c>
      <c r="Y776">
        <v>75</v>
      </c>
      <c r="Z776">
        <v>41</v>
      </c>
      <c r="AA776">
        <v>17</v>
      </c>
      <c r="AB776">
        <v>117</v>
      </c>
    </row>
    <row r="777" spans="1:28" ht="17" x14ac:dyDescent="0.25">
      <c r="A777" s="3">
        <v>38462839</v>
      </c>
      <c r="B777" s="1">
        <v>43652</v>
      </c>
      <c r="C777" s="13">
        <v>0.50348113425925922</v>
      </c>
      <c r="D777" t="s">
        <v>129</v>
      </c>
      <c r="E777" t="s">
        <v>130</v>
      </c>
      <c r="F777">
        <v>3.57</v>
      </c>
      <c r="G777" t="s">
        <v>48</v>
      </c>
      <c r="H777">
        <v>35.823999999999998</v>
      </c>
      <c r="I777">
        <v>-117.66</v>
      </c>
      <c r="J777">
        <v>6.3</v>
      </c>
      <c r="K777" t="s">
        <v>131</v>
      </c>
      <c r="L777">
        <v>60</v>
      </c>
      <c r="M777">
        <v>0.14000000000000001</v>
      </c>
      <c r="N777">
        <v>0.14000000000000001</v>
      </c>
      <c r="O777">
        <v>0.35</v>
      </c>
      <c r="P777">
        <v>0</v>
      </c>
      <c r="Q777">
        <v>340</v>
      </c>
      <c r="R777">
        <v>42</v>
      </c>
      <c r="S777">
        <v>-160</v>
      </c>
      <c r="T777">
        <v>28</v>
      </c>
      <c r="U777">
        <v>26</v>
      </c>
      <c r="V777">
        <v>24</v>
      </c>
      <c r="W777">
        <v>33</v>
      </c>
      <c r="X777" t="s">
        <v>133</v>
      </c>
      <c r="Y777">
        <v>86</v>
      </c>
      <c r="Z777">
        <v>48</v>
      </c>
      <c r="AA777">
        <v>21</v>
      </c>
      <c r="AB777">
        <v>46</v>
      </c>
    </row>
    <row r="778" spans="1:28" ht="17" x14ac:dyDescent="0.25">
      <c r="A778" s="3">
        <v>38462847</v>
      </c>
      <c r="B778" s="1">
        <v>43652</v>
      </c>
      <c r="C778" s="13">
        <v>0.50371863425925922</v>
      </c>
      <c r="D778" t="s">
        <v>129</v>
      </c>
      <c r="E778" t="s">
        <v>130</v>
      </c>
      <c r="F778">
        <v>3.34</v>
      </c>
      <c r="G778" t="s">
        <v>130</v>
      </c>
      <c r="H778">
        <v>35.789000000000001</v>
      </c>
      <c r="I778">
        <v>-117.629</v>
      </c>
      <c r="J778">
        <v>8.3000000000000007</v>
      </c>
      <c r="K778" t="s">
        <v>131</v>
      </c>
      <c r="L778">
        <v>52</v>
      </c>
      <c r="M778">
        <v>0.17</v>
      </c>
      <c r="N778">
        <v>0.21</v>
      </c>
      <c r="O778">
        <v>0.45</v>
      </c>
      <c r="P778">
        <v>0</v>
      </c>
      <c r="Q778">
        <v>334</v>
      </c>
      <c r="R778">
        <v>60</v>
      </c>
      <c r="S778">
        <v>-87</v>
      </c>
      <c r="T778">
        <v>46</v>
      </c>
      <c r="U778">
        <v>40</v>
      </c>
      <c r="V778">
        <v>16</v>
      </c>
      <c r="W778">
        <v>16</v>
      </c>
      <c r="X778" t="s">
        <v>134</v>
      </c>
      <c r="Y778">
        <v>40</v>
      </c>
      <c r="Z778">
        <v>42</v>
      </c>
      <c r="AA778">
        <v>1</v>
      </c>
      <c r="AB778">
        <v>112</v>
      </c>
    </row>
    <row r="779" spans="1:28" x14ac:dyDescent="0.2">
      <c r="A779" s="4">
        <v>38462887</v>
      </c>
      <c r="B779" s="1">
        <v>43652</v>
      </c>
      <c r="C779" s="13">
        <v>0.50628333333333331</v>
      </c>
      <c r="D779" t="s">
        <v>129</v>
      </c>
      <c r="E779" t="s">
        <v>130</v>
      </c>
      <c r="F779">
        <v>2.58</v>
      </c>
      <c r="G779" t="s">
        <v>130</v>
      </c>
      <c r="H779">
        <v>35.898000000000003</v>
      </c>
      <c r="I779">
        <v>-117.73399999999999</v>
      </c>
      <c r="J779">
        <v>2.4</v>
      </c>
      <c r="K779" t="s">
        <v>131</v>
      </c>
      <c r="L779">
        <v>38</v>
      </c>
      <c r="M779">
        <v>0.12</v>
      </c>
      <c r="N779">
        <v>0.17</v>
      </c>
      <c r="O779">
        <v>0.27</v>
      </c>
      <c r="P779">
        <v>0</v>
      </c>
      <c r="Q779">
        <v>291</v>
      </c>
      <c r="R779">
        <v>84</v>
      </c>
      <c r="S779">
        <v>152</v>
      </c>
      <c r="T779">
        <v>24</v>
      </c>
      <c r="U779">
        <v>29</v>
      </c>
      <c r="V779">
        <v>13</v>
      </c>
      <c r="W779">
        <v>4</v>
      </c>
      <c r="X779" t="s">
        <v>133</v>
      </c>
      <c r="Y779">
        <v>81</v>
      </c>
      <c r="Z779">
        <v>61</v>
      </c>
      <c r="AA779">
        <v>17</v>
      </c>
      <c r="AB779">
        <v>64</v>
      </c>
    </row>
    <row r="780" spans="1:28" x14ac:dyDescent="0.2">
      <c r="A780" s="4">
        <v>38462895</v>
      </c>
      <c r="B780" s="1">
        <v>43652</v>
      </c>
      <c r="C780" s="13">
        <v>0.5068445601851852</v>
      </c>
      <c r="D780" t="s">
        <v>129</v>
      </c>
      <c r="E780" t="s">
        <v>130</v>
      </c>
      <c r="F780">
        <v>2.78</v>
      </c>
      <c r="G780" t="s">
        <v>130</v>
      </c>
      <c r="H780">
        <v>35.737000000000002</v>
      </c>
      <c r="I780">
        <v>-117.545</v>
      </c>
      <c r="J780">
        <v>6.7</v>
      </c>
      <c r="K780" t="s">
        <v>131</v>
      </c>
      <c r="L780">
        <v>73</v>
      </c>
      <c r="M780">
        <v>0.16</v>
      </c>
      <c r="N780">
        <v>0.14000000000000001</v>
      </c>
      <c r="O780">
        <v>0.48</v>
      </c>
      <c r="P780">
        <v>0</v>
      </c>
      <c r="Q780">
        <v>108</v>
      </c>
      <c r="R780">
        <v>79</v>
      </c>
      <c r="S780">
        <v>-152</v>
      </c>
      <c r="T780">
        <v>33</v>
      </c>
      <c r="U780">
        <v>37</v>
      </c>
      <c r="V780">
        <v>25</v>
      </c>
      <c r="W780">
        <v>13</v>
      </c>
      <c r="X780" t="s">
        <v>132</v>
      </c>
      <c r="Y780">
        <v>57</v>
      </c>
      <c r="Z780">
        <v>25</v>
      </c>
      <c r="AA780">
        <v>27</v>
      </c>
      <c r="AB780">
        <v>132</v>
      </c>
    </row>
    <row r="781" spans="1:28" x14ac:dyDescent="0.2">
      <c r="A781" s="4">
        <v>38462919</v>
      </c>
      <c r="B781" s="1">
        <v>43652</v>
      </c>
      <c r="C781" s="13">
        <v>0.50848703703703702</v>
      </c>
      <c r="D781" t="s">
        <v>129</v>
      </c>
      <c r="E781" t="s">
        <v>130</v>
      </c>
      <c r="F781">
        <v>2.42</v>
      </c>
      <c r="G781" t="s">
        <v>130</v>
      </c>
      <c r="H781">
        <v>35.822000000000003</v>
      </c>
      <c r="I781">
        <v>-117.65</v>
      </c>
      <c r="J781">
        <v>6.7</v>
      </c>
      <c r="K781" t="s">
        <v>131</v>
      </c>
      <c r="L781">
        <v>27</v>
      </c>
      <c r="M781">
        <v>0.09</v>
      </c>
      <c r="N781">
        <v>0.2</v>
      </c>
      <c r="O781">
        <v>0.43</v>
      </c>
      <c r="P781">
        <v>0</v>
      </c>
      <c r="Q781">
        <v>351</v>
      </c>
      <c r="R781">
        <v>64</v>
      </c>
      <c r="S781">
        <v>-42</v>
      </c>
      <c r="T781">
        <v>35</v>
      </c>
      <c r="U781">
        <v>47</v>
      </c>
      <c r="V781">
        <v>11</v>
      </c>
      <c r="W781">
        <v>9</v>
      </c>
      <c r="X781" t="s">
        <v>132</v>
      </c>
      <c r="Y781">
        <v>50</v>
      </c>
      <c r="Z781">
        <v>26</v>
      </c>
      <c r="AA781">
        <v>8</v>
      </c>
      <c r="AB781">
        <v>142</v>
      </c>
    </row>
    <row r="782" spans="1:28" x14ac:dyDescent="0.2">
      <c r="A782" s="4">
        <v>38462935</v>
      </c>
      <c r="B782" s="1">
        <v>43652</v>
      </c>
      <c r="C782" s="13">
        <v>0.50935347222222227</v>
      </c>
      <c r="D782" t="s">
        <v>129</v>
      </c>
      <c r="E782" t="s">
        <v>130</v>
      </c>
      <c r="F782">
        <v>2.52</v>
      </c>
      <c r="G782" t="s">
        <v>130</v>
      </c>
      <c r="H782">
        <v>35.924999999999997</v>
      </c>
      <c r="I782">
        <v>-117.70699999999999</v>
      </c>
      <c r="J782">
        <v>2.5</v>
      </c>
      <c r="K782" t="s">
        <v>131</v>
      </c>
      <c r="L782">
        <v>47</v>
      </c>
      <c r="M782">
        <v>0.13</v>
      </c>
      <c r="N782">
        <v>0.15</v>
      </c>
      <c r="O782">
        <v>0.22</v>
      </c>
      <c r="P782">
        <v>0</v>
      </c>
      <c r="Q782">
        <v>310</v>
      </c>
      <c r="R782">
        <v>88</v>
      </c>
      <c r="S782">
        <v>174</v>
      </c>
      <c r="T782">
        <v>21</v>
      </c>
      <c r="U782">
        <v>34</v>
      </c>
      <c r="V782">
        <v>13</v>
      </c>
      <c r="W782">
        <v>12</v>
      </c>
      <c r="X782" t="s">
        <v>133</v>
      </c>
      <c r="Y782">
        <v>79</v>
      </c>
      <c r="Z782">
        <v>61</v>
      </c>
      <c r="AA782">
        <v>13</v>
      </c>
      <c r="AB782">
        <v>40</v>
      </c>
    </row>
    <row r="783" spans="1:28" ht="17" x14ac:dyDescent="0.25">
      <c r="A783" s="3">
        <v>38462975</v>
      </c>
      <c r="B783" s="1">
        <v>43652</v>
      </c>
      <c r="C783" s="13">
        <v>0.51218854166666661</v>
      </c>
      <c r="D783" t="s">
        <v>129</v>
      </c>
      <c r="E783" t="s">
        <v>130</v>
      </c>
      <c r="F783">
        <v>2.37</v>
      </c>
      <c r="G783" t="s">
        <v>130</v>
      </c>
      <c r="H783">
        <v>35.871000000000002</v>
      </c>
      <c r="I783">
        <v>-117.69499999999999</v>
      </c>
      <c r="J783">
        <v>3.5</v>
      </c>
      <c r="K783" t="s">
        <v>131</v>
      </c>
      <c r="L783">
        <v>44</v>
      </c>
      <c r="M783">
        <v>0.1</v>
      </c>
      <c r="N783">
        <v>0.15</v>
      </c>
      <c r="O783">
        <v>0.44</v>
      </c>
      <c r="P783">
        <v>0</v>
      </c>
      <c r="Q783">
        <v>353</v>
      </c>
      <c r="R783">
        <v>60</v>
      </c>
      <c r="S783">
        <v>178</v>
      </c>
      <c r="T783">
        <v>23</v>
      </c>
      <c r="U783">
        <v>24</v>
      </c>
      <c r="V783">
        <v>16</v>
      </c>
      <c r="W783">
        <v>11</v>
      </c>
      <c r="X783" t="s">
        <v>131</v>
      </c>
      <c r="Y783">
        <v>87</v>
      </c>
      <c r="Z783">
        <v>72</v>
      </c>
      <c r="AA783">
        <v>13</v>
      </c>
      <c r="AB783">
        <v>44</v>
      </c>
    </row>
    <row r="784" spans="1:28" x14ac:dyDescent="0.2">
      <c r="A784" s="4">
        <v>38462999</v>
      </c>
      <c r="B784" s="1">
        <v>43652</v>
      </c>
      <c r="C784" s="13">
        <v>0.51407650462962962</v>
      </c>
      <c r="D784" t="s">
        <v>129</v>
      </c>
      <c r="E784" t="s">
        <v>130</v>
      </c>
      <c r="F784">
        <v>2.74</v>
      </c>
      <c r="G784" t="s">
        <v>130</v>
      </c>
      <c r="H784">
        <v>35.755000000000003</v>
      </c>
      <c r="I784">
        <v>-117.57599999999999</v>
      </c>
      <c r="J784">
        <v>9.1</v>
      </c>
      <c r="K784" t="s">
        <v>131</v>
      </c>
      <c r="L784">
        <v>80</v>
      </c>
      <c r="M784">
        <v>0.15</v>
      </c>
      <c r="N784">
        <v>0.15</v>
      </c>
      <c r="O784">
        <v>0.38</v>
      </c>
      <c r="P784">
        <v>0</v>
      </c>
      <c r="Q784">
        <v>239</v>
      </c>
      <c r="R784">
        <v>39</v>
      </c>
      <c r="S784">
        <v>23</v>
      </c>
      <c r="T784">
        <v>26</v>
      </c>
      <c r="U784">
        <v>22</v>
      </c>
      <c r="V784">
        <v>19</v>
      </c>
      <c r="W784">
        <v>15</v>
      </c>
      <c r="X784" t="s">
        <v>133</v>
      </c>
      <c r="Y784">
        <v>79</v>
      </c>
      <c r="Z784">
        <v>40</v>
      </c>
      <c r="AA784">
        <v>18</v>
      </c>
      <c r="AB784">
        <v>116</v>
      </c>
    </row>
    <row r="785" spans="1:28" ht="17" x14ac:dyDescent="0.25">
      <c r="A785" s="3">
        <v>38463007</v>
      </c>
      <c r="B785" s="1">
        <v>43652</v>
      </c>
      <c r="C785" s="13">
        <v>0.51457233796296298</v>
      </c>
      <c r="D785" t="s">
        <v>129</v>
      </c>
      <c r="E785" t="s">
        <v>130</v>
      </c>
      <c r="F785">
        <v>3.49</v>
      </c>
      <c r="G785" t="s">
        <v>48</v>
      </c>
      <c r="H785">
        <v>35.758000000000003</v>
      </c>
      <c r="I785">
        <v>-117.58</v>
      </c>
      <c r="J785">
        <v>8.3000000000000007</v>
      </c>
      <c r="K785" t="s">
        <v>131</v>
      </c>
      <c r="L785">
        <v>93</v>
      </c>
      <c r="M785">
        <v>0.13</v>
      </c>
      <c r="N785">
        <v>0.11</v>
      </c>
      <c r="O785">
        <v>0.33</v>
      </c>
      <c r="P785">
        <v>0</v>
      </c>
      <c r="Q785">
        <v>309</v>
      </c>
      <c r="R785">
        <v>89</v>
      </c>
      <c r="S785">
        <v>-126</v>
      </c>
      <c r="T785">
        <v>14</v>
      </c>
      <c r="U785">
        <v>11</v>
      </c>
      <c r="V785">
        <v>119</v>
      </c>
      <c r="W785">
        <v>43</v>
      </c>
      <c r="X785" t="s">
        <v>131</v>
      </c>
      <c r="Y785">
        <v>99</v>
      </c>
      <c r="Z785">
        <v>56</v>
      </c>
      <c r="AA785">
        <v>65</v>
      </c>
      <c r="AB785">
        <v>93</v>
      </c>
    </row>
    <row r="786" spans="1:28" x14ac:dyDescent="0.2">
      <c r="A786" s="4">
        <v>38463015</v>
      </c>
      <c r="B786" s="1">
        <v>43652</v>
      </c>
      <c r="C786" s="13">
        <v>0.5163075231481481</v>
      </c>
      <c r="D786" t="s">
        <v>129</v>
      </c>
      <c r="E786" t="s">
        <v>130</v>
      </c>
      <c r="F786">
        <v>2.65</v>
      </c>
      <c r="G786" t="s">
        <v>130</v>
      </c>
      <c r="H786">
        <v>35.899000000000001</v>
      </c>
      <c r="I786">
        <v>-117.705</v>
      </c>
      <c r="J786">
        <v>8.6</v>
      </c>
      <c r="K786" t="s">
        <v>131</v>
      </c>
      <c r="L786">
        <v>56</v>
      </c>
      <c r="M786">
        <v>0.11</v>
      </c>
      <c r="N786">
        <v>0.14000000000000001</v>
      </c>
      <c r="O786">
        <v>0.32</v>
      </c>
      <c r="P786">
        <v>0</v>
      </c>
      <c r="Q786">
        <v>328</v>
      </c>
      <c r="R786">
        <v>86</v>
      </c>
      <c r="S786">
        <v>167</v>
      </c>
      <c r="T786">
        <v>16</v>
      </c>
      <c r="U786">
        <v>19</v>
      </c>
      <c r="V786">
        <v>21</v>
      </c>
      <c r="W786">
        <v>15</v>
      </c>
      <c r="X786" t="s">
        <v>131</v>
      </c>
      <c r="Y786">
        <v>99</v>
      </c>
      <c r="Z786">
        <v>39</v>
      </c>
      <c r="AA786">
        <v>22</v>
      </c>
      <c r="AB786">
        <v>125</v>
      </c>
    </row>
    <row r="787" spans="1:28" ht="17" x14ac:dyDescent="0.25">
      <c r="A787" s="3">
        <v>38463047</v>
      </c>
      <c r="B787" s="1">
        <v>43652</v>
      </c>
      <c r="C787" s="13">
        <v>0.51805532407407406</v>
      </c>
      <c r="D787" t="s">
        <v>129</v>
      </c>
      <c r="E787" t="s">
        <v>130</v>
      </c>
      <c r="F787">
        <v>2.39</v>
      </c>
      <c r="G787" t="s">
        <v>130</v>
      </c>
      <c r="H787">
        <v>35.688000000000002</v>
      </c>
      <c r="I787">
        <v>-117.55</v>
      </c>
      <c r="J787">
        <v>13</v>
      </c>
      <c r="K787" t="s">
        <v>131</v>
      </c>
      <c r="L787">
        <v>46</v>
      </c>
      <c r="M787">
        <v>0.17</v>
      </c>
      <c r="N787">
        <v>0.23</v>
      </c>
      <c r="O787">
        <v>0.76</v>
      </c>
      <c r="P787">
        <v>0</v>
      </c>
      <c r="Q787">
        <v>68</v>
      </c>
      <c r="R787">
        <v>24</v>
      </c>
      <c r="S787">
        <v>-41</v>
      </c>
      <c r="T787">
        <v>28</v>
      </c>
      <c r="U787">
        <v>31</v>
      </c>
      <c r="V787">
        <v>17</v>
      </c>
      <c r="W787">
        <v>21</v>
      </c>
      <c r="X787" t="s">
        <v>133</v>
      </c>
      <c r="Y787">
        <v>75</v>
      </c>
      <c r="Z787">
        <v>73</v>
      </c>
      <c r="AA787">
        <v>7</v>
      </c>
      <c r="AB787">
        <v>62</v>
      </c>
    </row>
    <row r="788" spans="1:28" ht="17" x14ac:dyDescent="0.25">
      <c r="A788" s="3">
        <v>38463063</v>
      </c>
      <c r="B788" s="1">
        <v>43652</v>
      </c>
      <c r="C788" s="13">
        <v>0.51875520833333333</v>
      </c>
      <c r="D788" t="s">
        <v>129</v>
      </c>
      <c r="E788" t="s">
        <v>130</v>
      </c>
      <c r="F788">
        <v>2.37</v>
      </c>
      <c r="G788" t="s">
        <v>130</v>
      </c>
      <c r="H788">
        <v>35.927</v>
      </c>
      <c r="I788">
        <v>-117.717</v>
      </c>
      <c r="J788">
        <v>2.9</v>
      </c>
      <c r="K788" t="s">
        <v>131</v>
      </c>
      <c r="L788">
        <v>51</v>
      </c>
      <c r="M788">
        <v>0.13</v>
      </c>
      <c r="N788">
        <v>0.15</v>
      </c>
      <c r="O788">
        <v>0.57999999999999996</v>
      </c>
      <c r="P788">
        <v>0</v>
      </c>
      <c r="Q788">
        <v>312</v>
      </c>
      <c r="R788">
        <v>85</v>
      </c>
      <c r="S788">
        <v>-173</v>
      </c>
      <c r="T788">
        <v>20</v>
      </c>
      <c r="U788">
        <v>20</v>
      </c>
      <c r="V788">
        <v>18</v>
      </c>
      <c r="W788">
        <v>13</v>
      </c>
      <c r="X788" t="s">
        <v>131</v>
      </c>
      <c r="Y788">
        <v>98</v>
      </c>
      <c r="Z788">
        <v>73</v>
      </c>
      <c r="AA788">
        <v>13</v>
      </c>
      <c r="AB788">
        <v>37</v>
      </c>
    </row>
    <row r="789" spans="1:28" ht="17" x14ac:dyDescent="0.25">
      <c r="A789" s="3">
        <v>38463087</v>
      </c>
      <c r="B789" s="1">
        <v>43652</v>
      </c>
      <c r="C789" s="13">
        <v>0.52036817129629631</v>
      </c>
      <c r="D789" t="s">
        <v>129</v>
      </c>
      <c r="E789" t="s">
        <v>130</v>
      </c>
      <c r="F789">
        <v>3.4</v>
      </c>
      <c r="G789" t="s">
        <v>130</v>
      </c>
      <c r="H789">
        <v>35.816000000000003</v>
      </c>
      <c r="I789">
        <v>-117.592</v>
      </c>
      <c r="J789">
        <v>9.3000000000000007</v>
      </c>
      <c r="K789" t="s">
        <v>131</v>
      </c>
      <c r="L789">
        <v>96</v>
      </c>
      <c r="M789">
        <v>0.18</v>
      </c>
      <c r="N789">
        <v>0.15</v>
      </c>
      <c r="O789">
        <v>0.31</v>
      </c>
      <c r="P789">
        <v>0</v>
      </c>
      <c r="Q789">
        <v>354</v>
      </c>
      <c r="R789">
        <v>49</v>
      </c>
      <c r="S789">
        <v>-174</v>
      </c>
      <c r="T789">
        <v>24</v>
      </c>
      <c r="U789">
        <v>25</v>
      </c>
      <c r="V789">
        <v>96</v>
      </c>
      <c r="W789">
        <v>47</v>
      </c>
      <c r="X789" t="s">
        <v>131</v>
      </c>
      <c r="Y789">
        <v>88</v>
      </c>
      <c r="Z789">
        <v>56</v>
      </c>
      <c r="AA789">
        <v>53</v>
      </c>
      <c r="AB789">
        <v>109</v>
      </c>
    </row>
    <row r="790" spans="1:28" ht="17" x14ac:dyDescent="0.25">
      <c r="A790" s="3">
        <v>38463095</v>
      </c>
      <c r="B790" s="1">
        <v>43652</v>
      </c>
      <c r="C790" s="13">
        <v>0.52120729166666668</v>
      </c>
      <c r="D790" t="s">
        <v>129</v>
      </c>
      <c r="E790" t="s">
        <v>130</v>
      </c>
      <c r="F790">
        <v>2.4</v>
      </c>
      <c r="G790" t="s">
        <v>130</v>
      </c>
      <c r="H790">
        <v>35.834000000000003</v>
      </c>
      <c r="I790">
        <v>-117.664</v>
      </c>
      <c r="J790">
        <v>6.6</v>
      </c>
      <c r="K790" t="s">
        <v>131</v>
      </c>
      <c r="L790">
        <v>47</v>
      </c>
      <c r="M790">
        <v>0.1</v>
      </c>
      <c r="N790">
        <v>0.15</v>
      </c>
      <c r="O790">
        <v>0.36</v>
      </c>
      <c r="P790">
        <v>0</v>
      </c>
      <c r="Q790">
        <v>326</v>
      </c>
      <c r="R790">
        <v>86</v>
      </c>
      <c r="S790">
        <v>176</v>
      </c>
      <c r="T790">
        <v>26</v>
      </c>
      <c r="U790">
        <v>30</v>
      </c>
      <c r="V790">
        <v>17</v>
      </c>
      <c r="W790">
        <v>29</v>
      </c>
      <c r="X790" t="s">
        <v>133</v>
      </c>
      <c r="Y790">
        <v>77</v>
      </c>
      <c r="Z790">
        <v>27</v>
      </c>
      <c r="AA790">
        <v>7</v>
      </c>
      <c r="AB790">
        <v>145</v>
      </c>
    </row>
    <row r="791" spans="1:28" x14ac:dyDescent="0.2">
      <c r="A791" s="4">
        <v>38463135</v>
      </c>
      <c r="B791" s="1">
        <v>43652</v>
      </c>
      <c r="C791" s="13">
        <v>0.52422048611111116</v>
      </c>
      <c r="D791" t="s">
        <v>129</v>
      </c>
      <c r="E791" t="s">
        <v>130</v>
      </c>
      <c r="F791">
        <v>2.62</v>
      </c>
      <c r="G791" t="s">
        <v>130</v>
      </c>
      <c r="H791">
        <v>35.735999999999997</v>
      </c>
      <c r="I791">
        <v>-117.542</v>
      </c>
      <c r="J791">
        <v>3.8</v>
      </c>
      <c r="K791" t="s">
        <v>131</v>
      </c>
      <c r="L791">
        <v>71</v>
      </c>
      <c r="M791">
        <v>0.16</v>
      </c>
      <c r="N791">
        <v>0.15</v>
      </c>
      <c r="O791">
        <v>0.51</v>
      </c>
      <c r="P791">
        <v>0</v>
      </c>
      <c r="Q791">
        <v>280</v>
      </c>
      <c r="R791">
        <v>71</v>
      </c>
      <c r="S791">
        <v>171</v>
      </c>
      <c r="T791">
        <v>14</v>
      </c>
      <c r="U791">
        <v>20</v>
      </c>
      <c r="V791">
        <v>24</v>
      </c>
      <c r="W791">
        <v>7</v>
      </c>
      <c r="X791" t="s">
        <v>131</v>
      </c>
      <c r="Y791">
        <v>99</v>
      </c>
      <c r="Z791">
        <v>62</v>
      </c>
      <c r="AA791">
        <v>25</v>
      </c>
      <c r="AB791">
        <v>64</v>
      </c>
    </row>
    <row r="792" spans="1:28" ht="17" x14ac:dyDescent="0.25">
      <c r="A792" s="3">
        <v>37421149</v>
      </c>
      <c r="B792" s="1">
        <v>43652</v>
      </c>
      <c r="C792" s="13">
        <v>0.5249600694444444</v>
      </c>
      <c r="D792" t="s">
        <v>129</v>
      </c>
      <c r="E792" t="s">
        <v>130</v>
      </c>
      <c r="F792">
        <v>2.62</v>
      </c>
      <c r="G792" t="s">
        <v>130</v>
      </c>
      <c r="H792">
        <v>35.905999999999999</v>
      </c>
      <c r="I792">
        <v>-117.714</v>
      </c>
      <c r="J792">
        <v>2.1</v>
      </c>
      <c r="K792" t="s">
        <v>131</v>
      </c>
      <c r="L792">
        <v>19</v>
      </c>
      <c r="M792">
        <v>0.12</v>
      </c>
      <c r="N792">
        <v>0.23</v>
      </c>
      <c r="O792">
        <v>0.28000000000000003</v>
      </c>
      <c r="P792">
        <v>0</v>
      </c>
      <c r="Q792">
        <v>161</v>
      </c>
      <c r="R792">
        <v>88</v>
      </c>
      <c r="S792">
        <v>-139</v>
      </c>
      <c r="T792">
        <v>49</v>
      </c>
      <c r="U792">
        <v>54</v>
      </c>
      <c r="V792">
        <v>8</v>
      </c>
      <c r="W792">
        <v>0</v>
      </c>
      <c r="X792" t="s">
        <v>134</v>
      </c>
      <c r="Y792">
        <v>27</v>
      </c>
      <c r="Z792">
        <v>49</v>
      </c>
      <c r="AA792">
        <v>0</v>
      </c>
      <c r="AB792">
        <v>0</v>
      </c>
    </row>
    <row r="793" spans="1:28" ht="17" x14ac:dyDescent="0.25">
      <c r="A793" s="3">
        <v>38463159</v>
      </c>
      <c r="B793" s="1">
        <v>43652</v>
      </c>
      <c r="C793" s="13">
        <v>0.52535069444444449</v>
      </c>
      <c r="D793" t="s">
        <v>129</v>
      </c>
      <c r="E793" t="s">
        <v>130</v>
      </c>
      <c r="F793">
        <v>3.04</v>
      </c>
      <c r="G793" t="s">
        <v>130</v>
      </c>
      <c r="H793">
        <v>35.619999999999997</v>
      </c>
      <c r="I793">
        <v>-117.437</v>
      </c>
      <c r="J793">
        <v>8.6</v>
      </c>
      <c r="K793" t="s">
        <v>131</v>
      </c>
      <c r="L793">
        <v>86</v>
      </c>
      <c r="M793">
        <v>0.13</v>
      </c>
      <c r="N793">
        <v>0.11</v>
      </c>
      <c r="O793">
        <v>0.28999999999999998</v>
      </c>
      <c r="P793">
        <v>0</v>
      </c>
      <c r="Q793">
        <v>341</v>
      </c>
      <c r="R793">
        <v>51</v>
      </c>
      <c r="S793">
        <v>-177</v>
      </c>
      <c r="T793">
        <v>22</v>
      </c>
      <c r="U793">
        <v>25</v>
      </c>
      <c r="V793">
        <v>71</v>
      </c>
      <c r="W793">
        <v>52</v>
      </c>
      <c r="X793" t="s">
        <v>133</v>
      </c>
      <c r="Y793">
        <v>76</v>
      </c>
      <c r="Z793">
        <v>46</v>
      </c>
      <c r="AA793">
        <v>39</v>
      </c>
      <c r="AB793">
        <v>133</v>
      </c>
    </row>
    <row r="794" spans="1:28" x14ac:dyDescent="0.2">
      <c r="A794" s="4">
        <v>38463215</v>
      </c>
      <c r="B794" s="1">
        <v>43652</v>
      </c>
      <c r="C794" s="13">
        <v>0.52813854166666674</v>
      </c>
      <c r="D794" t="s">
        <v>129</v>
      </c>
      <c r="E794" t="s">
        <v>130</v>
      </c>
      <c r="F794">
        <v>2.86</v>
      </c>
      <c r="G794" t="s">
        <v>130</v>
      </c>
      <c r="H794">
        <v>35.817</v>
      </c>
      <c r="I794">
        <v>-117.64100000000001</v>
      </c>
      <c r="J794">
        <v>7</v>
      </c>
      <c r="K794" t="s">
        <v>131</v>
      </c>
      <c r="L794">
        <v>67</v>
      </c>
      <c r="M794">
        <v>0.14000000000000001</v>
      </c>
      <c r="N794">
        <v>0.15</v>
      </c>
      <c r="O794">
        <v>0.33</v>
      </c>
      <c r="P794">
        <v>0</v>
      </c>
      <c r="Q794">
        <v>212</v>
      </c>
      <c r="R794">
        <v>84</v>
      </c>
      <c r="S794">
        <v>164</v>
      </c>
      <c r="T794">
        <v>13</v>
      </c>
      <c r="U794">
        <v>22</v>
      </c>
      <c r="V794">
        <v>26</v>
      </c>
      <c r="W794">
        <v>15</v>
      </c>
      <c r="X794" t="s">
        <v>131</v>
      </c>
      <c r="Y794">
        <v>97</v>
      </c>
      <c r="Z794">
        <v>26</v>
      </c>
      <c r="AA794">
        <v>26</v>
      </c>
      <c r="AB794">
        <v>121</v>
      </c>
    </row>
    <row r="795" spans="1:28" ht="17" x14ac:dyDescent="0.25">
      <c r="A795" s="3">
        <v>38463223</v>
      </c>
      <c r="B795" s="1">
        <v>43652</v>
      </c>
      <c r="C795" s="13">
        <v>0.52830740740740734</v>
      </c>
      <c r="D795" t="s">
        <v>129</v>
      </c>
      <c r="E795" t="s">
        <v>130</v>
      </c>
      <c r="F795">
        <v>3.24</v>
      </c>
      <c r="G795" t="s">
        <v>130</v>
      </c>
      <c r="H795">
        <v>35.902999999999999</v>
      </c>
      <c r="I795">
        <v>-117.657</v>
      </c>
      <c r="J795">
        <v>9.6</v>
      </c>
      <c r="K795" t="s">
        <v>131</v>
      </c>
      <c r="L795">
        <v>47</v>
      </c>
      <c r="M795">
        <v>0.08</v>
      </c>
      <c r="N795">
        <v>0.12</v>
      </c>
      <c r="O795">
        <v>0.24</v>
      </c>
      <c r="P795">
        <v>0</v>
      </c>
      <c r="Q795">
        <v>232</v>
      </c>
      <c r="R795">
        <v>35</v>
      </c>
      <c r="S795">
        <v>-46</v>
      </c>
      <c r="T795">
        <v>38</v>
      </c>
      <c r="U795">
        <v>31</v>
      </c>
      <c r="V795">
        <v>47</v>
      </c>
      <c r="W795">
        <v>23</v>
      </c>
      <c r="X795" t="s">
        <v>132</v>
      </c>
      <c r="Y795">
        <v>50</v>
      </c>
      <c r="Z795">
        <v>47</v>
      </c>
      <c r="AA795">
        <v>15</v>
      </c>
      <c r="AB795">
        <v>111</v>
      </c>
    </row>
    <row r="796" spans="1:28" ht="17" x14ac:dyDescent="0.25">
      <c r="A796" s="3">
        <v>38463263</v>
      </c>
      <c r="B796" s="1">
        <v>43652</v>
      </c>
      <c r="C796" s="13">
        <v>0.53080335648148147</v>
      </c>
      <c r="D796" t="s">
        <v>129</v>
      </c>
      <c r="E796" t="s">
        <v>130</v>
      </c>
      <c r="F796">
        <v>2.12</v>
      </c>
      <c r="G796" t="s">
        <v>130</v>
      </c>
      <c r="H796">
        <v>35.893999999999998</v>
      </c>
      <c r="I796">
        <v>-117.688</v>
      </c>
      <c r="J796">
        <v>8.4</v>
      </c>
      <c r="K796" t="s">
        <v>131</v>
      </c>
      <c r="L796">
        <v>50</v>
      </c>
      <c r="M796">
        <v>0.09</v>
      </c>
      <c r="N796">
        <v>0.13</v>
      </c>
      <c r="O796">
        <v>0.31</v>
      </c>
      <c r="P796">
        <v>0</v>
      </c>
      <c r="Q796">
        <v>328</v>
      </c>
      <c r="R796">
        <v>70</v>
      </c>
      <c r="S796">
        <v>175</v>
      </c>
      <c r="T796">
        <v>36</v>
      </c>
      <c r="U796">
        <v>33</v>
      </c>
      <c r="V796">
        <v>16</v>
      </c>
      <c r="W796">
        <v>12</v>
      </c>
      <c r="X796" t="s">
        <v>132</v>
      </c>
      <c r="Y796">
        <v>58</v>
      </c>
      <c r="Z796">
        <v>43</v>
      </c>
      <c r="AA796">
        <v>6</v>
      </c>
      <c r="AB796">
        <v>97</v>
      </c>
    </row>
    <row r="797" spans="1:28" x14ac:dyDescent="0.2">
      <c r="A797" s="4">
        <v>38463311</v>
      </c>
      <c r="B797" s="1">
        <v>43652</v>
      </c>
      <c r="C797" s="13">
        <v>0.5317770833333334</v>
      </c>
      <c r="D797" t="s">
        <v>129</v>
      </c>
      <c r="E797" t="s">
        <v>130</v>
      </c>
      <c r="F797">
        <v>2.82</v>
      </c>
      <c r="G797" t="s">
        <v>130</v>
      </c>
      <c r="H797">
        <v>35.875</v>
      </c>
      <c r="I797">
        <v>-117.705</v>
      </c>
      <c r="J797">
        <v>2.7</v>
      </c>
      <c r="K797" t="s">
        <v>131</v>
      </c>
      <c r="L797">
        <v>69</v>
      </c>
      <c r="M797">
        <v>0.2</v>
      </c>
      <c r="N797">
        <v>0.18</v>
      </c>
      <c r="O797">
        <v>0.32</v>
      </c>
      <c r="P797">
        <v>0</v>
      </c>
      <c r="Q797">
        <v>141</v>
      </c>
      <c r="R797">
        <v>88</v>
      </c>
      <c r="S797">
        <v>-175</v>
      </c>
      <c r="T797">
        <v>55</v>
      </c>
      <c r="U797">
        <v>11</v>
      </c>
      <c r="V797">
        <v>26</v>
      </c>
      <c r="W797">
        <v>19</v>
      </c>
      <c r="X797" t="s">
        <v>132</v>
      </c>
      <c r="Y797">
        <v>51</v>
      </c>
      <c r="Z797">
        <v>65</v>
      </c>
      <c r="AA797">
        <v>22</v>
      </c>
      <c r="AB797">
        <v>43</v>
      </c>
    </row>
    <row r="798" spans="1:28" ht="17" x14ac:dyDescent="0.25">
      <c r="A798" s="3">
        <v>37491565</v>
      </c>
      <c r="B798" s="1">
        <v>43652</v>
      </c>
      <c r="C798" s="13">
        <v>0.53242534722222223</v>
      </c>
      <c r="D798" t="s">
        <v>129</v>
      </c>
      <c r="E798" t="s">
        <v>130</v>
      </c>
      <c r="F798">
        <v>2.0299999999999998</v>
      </c>
      <c r="G798" t="s">
        <v>130</v>
      </c>
      <c r="H798">
        <v>35.811</v>
      </c>
      <c r="I798">
        <v>-117.622</v>
      </c>
      <c r="J798">
        <v>6</v>
      </c>
      <c r="K798" t="s">
        <v>131</v>
      </c>
      <c r="L798">
        <v>27</v>
      </c>
      <c r="M798">
        <v>0.11</v>
      </c>
      <c r="N798">
        <v>0.28999999999999998</v>
      </c>
      <c r="O798">
        <v>0.43</v>
      </c>
      <c r="P798">
        <v>0</v>
      </c>
      <c r="Q798">
        <v>263</v>
      </c>
      <c r="R798">
        <v>86</v>
      </c>
      <c r="S798">
        <v>-173</v>
      </c>
      <c r="T798">
        <v>45</v>
      </c>
      <c r="U798">
        <v>49</v>
      </c>
      <c r="V798">
        <v>8</v>
      </c>
      <c r="W798">
        <v>0</v>
      </c>
      <c r="X798" t="s">
        <v>134</v>
      </c>
      <c r="Y798">
        <v>27</v>
      </c>
      <c r="Z798">
        <v>32</v>
      </c>
      <c r="AA798">
        <v>0</v>
      </c>
      <c r="AB798">
        <v>0</v>
      </c>
    </row>
    <row r="799" spans="1:28" ht="17" x14ac:dyDescent="0.25">
      <c r="A799" s="3">
        <v>38463319</v>
      </c>
      <c r="B799" s="1">
        <v>43652</v>
      </c>
      <c r="C799" s="13">
        <v>0.53253541666666659</v>
      </c>
      <c r="D799" t="s">
        <v>129</v>
      </c>
      <c r="E799" t="s">
        <v>130</v>
      </c>
      <c r="F799">
        <v>2.34</v>
      </c>
      <c r="G799" t="s">
        <v>130</v>
      </c>
      <c r="H799">
        <v>35.576000000000001</v>
      </c>
      <c r="I799">
        <v>-117.361</v>
      </c>
      <c r="J799">
        <v>4.8</v>
      </c>
      <c r="K799" t="s">
        <v>131</v>
      </c>
      <c r="L799">
        <v>55</v>
      </c>
      <c r="M799">
        <v>0.18</v>
      </c>
      <c r="N799">
        <v>0.21</v>
      </c>
      <c r="O799">
        <v>0.33</v>
      </c>
      <c r="P799">
        <v>0</v>
      </c>
      <c r="Q799">
        <v>339</v>
      </c>
      <c r="R799">
        <v>73</v>
      </c>
      <c r="S799">
        <v>-172</v>
      </c>
      <c r="T799">
        <v>36</v>
      </c>
      <c r="U799">
        <v>57</v>
      </c>
      <c r="V799">
        <v>8</v>
      </c>
      <c r="W799">
        <v>0</v>
      </c>
      <c r="X799" t="s">
        <v>134</v>
      </c>
      <c r="Y799">
        <v>51</v>
      </c>
      <c r="Z799">
        <v>51</v>
      </c>
      <c r="AA799">
        <v>13</v>
      </c>
      <c r="AB799">
        <v>97</v>
      </c>
    </row>
    <row r="800" spans="1:28" x14ac:dyDescent="0.2">
      <c r="A800" s="4">
        <v>38463343</v>
      </c>
      <c r="B800" s="1">
        <v>43652</v>
      </c>
      <c r="C800" s="13">
        <v>0.53355208333333326</v>
      </c>
      <c r="D800" t="s">
        <v>129</v>
      </c>
      <c r="E800" t="s">
        <v>130</v>
      </c>
      <c r="F800">
        <v>2.4</v>
      </c>
      <c r="G800" t="s">
        <v>130</v>
      </c>
      <c r="H800">
        <v>35.808999999999997</v>
      </c>
      <c r="I800">
        <v>-117.595</v>
      </c>
      <c r="J800">
        <v>9.8000000000000007</v>
      </c>
      <c r="K800" t="s">
        <v>131</v>
      </c>
      <c r="L800">
        <v>77</v>
      </c>
      <c r="M800">
        <v>0.15</v>
      </c>
      <c r="N800">
        <v>0.13</v>
      </c>
      <c r="O800">
        <v>0.3</v>
      </c>
      <c r="P800">
        <v>0</v>
      </c>
      <c r="Q800">
        <v>338</v>
      </c>
      <c r="R800">
        <v>62</v>
      </c>
      <c r="S800">
        <v>-153</v>
      </c>
      <c r="T800">
        <v>19</v>
      </c>
      <c r="U800">
        <v>33</v>
      </c>
      <c r="V800">
        <v>14</v>
      </c>
      <c r="W800">
        <v>7</v>
      </c>
      <c r="X800" t="s">
        <v>133</v>
      </c>
      <c r="Y800">
        <v>79</v>
      </c>
      <c r="Z800">
        <v>41</v>
      </c>
      <c r="AA800">
        <v>17</v>
      </c>
      <c r="AB800">
        <v>125</v>
      </c>
    </row>
    <row r="801" spans="1:28" ht="17" x14ac:dyDescent="0.25">
      <c r="A801" s="3">
        <v>38463359</v>
      </c>
      <c r="B801" s="1">
        <v>43652</v>
      </c>
      <c r="C801" s="13">
        <v>0.53382962962962965</v>
      </c>
      <c r="D801" t="s">
        <v>129</v>
      </c>
      <c r="E801" t="s">
        <v>130</v>
      </c>
      <c r="F801">
        <v>3.09</v>
      </c>
      <c r="G801" t="s">
        <v>130</v>
      </c>
      <c r="H801">
        <v>35.856999999999999</v>
      </c>
      <c r="I801">
        <v>-117.672</v>
      </c>
      <c r="J801">
        <v>8.5</v>
      </c>
      <c r="K801" t="s">
        <v>131</v>
      </c>
      <c r="L801">
        <v>84</v>
      </c>
      <c r="M801">
        <v>0.13</v>
      </c>
      <c r="N801">
        <v>0.12</v>
      </c>
      <c r="O801">
        <v>0.3</v>
      </c>
      <c r="P801">
        <v>0</v>
      </c>
      <c r="Q801">
        <v>337</v>
      </c>
      <c r="R801">
        <v>85</v>
      </c>
      <c r="S801">
        <v>-167</v>
      </c>
      <c r="T801">
        <v>14</v>
      </c>
      <c r="U801">
        <v>11</v>
      </c>
      <c r="V801">
        <v>54</v>
      </c>
      <c r="W801">
        <v>33</v>
      </c>
      <c r="X801" t="s">
        <v>131</v>
      </c>
      <c r="Y801">
        <v>100</v>
      </c>
      <c r="Z801">
        <v>44</v>
      </c>
      <c r="AA801">
        <v>33</v>
      </c>
      <c r="AB801">
        <v>122</v>
      </c>
    </row>
    <row r="802" spans="1:28" x14ac:dyDescent="0.2">
      <c r="A802" s="4">
        <v>38463367</v>
      </c>
      <c r="B802" s="1">
        <v>43652</v>
      </c>
      <c r="C802" s="13">
        <v>0.53430925925925921</v>
      </c>
      <c r="D802" t="s">
        <v>129</v>
      </c>
      <c r="E802" t="s">
        <v>130</v>
      </c>
      <c r="F802">
        <v>2.44</v>
      </c>
      <c r="G802" t="s">
        <v>130</v>
      </c>
      <c r="H802">
        <v>35.889000000000003</v>
      </c>
      <c r="I802">
        <v>-117.727</v>
      </c>
      <c r="J802">
        <v>7.6</v>
      </c>
      <c r="K802" t="s">
        <v>131</v>
      </c>
      <c r="L802">
        <v>46</v>
      </c>
      <c r="M802">
        <v>0.11</v>
      </c>
      <c r="N802">
        <v>0.14000000000000001</v>
      </c>
      <c r="O802">
        <v>0.4</v>
      </c>
      <c r="P802">
        <v>0</v>
      </c>
      <c r="Q802">
        <v>174</v>
      </c>
      <c r="R802">
        <v>72</v>
      </c>
      <c r="S802">
        <v>-137</v>
      </c>
      <c r="T802">
        <v>32</v>
      </c>
      <c r="U802">
        <v>25</v>
      </c>
      <c r="V802">
        <v>11</v>
      </c>
      <c r="W802">
        <v>3</v>
      </c>
      <c r="X802" t="s">
        <v>133</v>
      </c>
      <c r="Y802">
        <v>83</v>
      </c>
      <c r="Z802">
        <v>55</v>
      </c>
      <c r="AA802">
        <v>6</v>
      </c>
      <c r="AB802">
        <v>80</v>
      </c>
    </row>
    <row r="803" spans="1:28" ht="17" x14ac:dyDescent="0.25">
      <c r="A803" s="3">
        <v>38463375</v>
      </c>
      <c r="B803" s="1">
        <v>43652</v>
      </c>
      <c r="C803" s="13">
        <v>0.53448043981481475</v>
      </c>
      <c r="D803" t="s">
        <v>129</v>
      </c>
      <c r="E803" t="s">
        <v>130</v>
      </c>
      <c r="F803">
        <v>3.12</v>
      </c>
      <c r="G803" t="s">
        <v>130</v>
      </c>
      <c r="H803">
        <v>35.604999999999997</v>
      </c>
      <c r="I803">
        <v>-117.401</v>
      </c>
      <c r="J803">
        <v>7.1</v>
      </c>
      <c r="K803" t="s">
        <v>131</v>
      </c>
      <c r="L803">
        <v>65</v>
      </c>
      <c r="M803">
        <v>0.12</v>
      </c>
      <c r="N803">
        <v>0.14000000000000001</v>
      </c>
      <c r="O803">
        <v>0.3</v>
      </c>
      <c r="P803">
        <v>0</v>
      </c>
      <c r="Q803">
        <v>340</v>
      </c>
      <c r="R803">
        <v>32</v>
      </c>
      <c r="S803">
        <v>85</v>
      </c>
      <c r="T803">
        <v>26</v>
      </c>
      <c r="U803">
        <v>22</v>
      </c>
      <c r="V803">
        <v>60</v>
      </c>
      <c r="W803">
        <v>29</v>
      </c>
      <c r="X803" t="s">
        <v>131</v>
      </c>
      <c r="Y803">
        <v>87</v>
      </c>
      <c r="Z803">
        <v>47</v>
      </c>
      <c r="AA803">
        <v>33</v>
      </c>
      <c r="AB803">
        <v>118</v>
      </c>
    </row>
    <row r="804" spans="1:28" x14ac:dyDescent="0.2">
      <c r="A804" s="4">
        <v>38463383</v>
      </c>
      <c r="B804" s="1">
        <v>43652</v>
      </c>
      <c r="C804" s="13">
        <v>0.53504398148148147</v>
      </c>
      <c r="D804" t="s">
        <v>129</v>
      </c>
      <c r="E804" t="s">
        <v>130</v>
      </c>
      <c r="F804">
        <v>2.86</v>
      </c>
      <c r="G804" t="s">
        <v>130</v>
      </c>
      <c r="H804">
        <v>35.933999999999997</v>
      </c>
      <c r="I804">
        <v>-117.724</v>
      </c>
      <c r="J804">
        <v>2.9</v>
      </c>
      <c r="K804" t="s">
        <v>131</v>
      </c>
      <c r="L804">
        <v>73</v>
      </c>
      <c r="M804">
        <v>0.13</v>
      </c>
      <c r="N804">
        <v>0.11</v>
      </c>
      <c r="O804">
        <v>0.41</v>
      </c>
      <c r="P804">
        <v>0</v>
      </c>
      <c r="Q804">
        <v>314</v>
      </c>
      <c r="R804">
        <v>76</v>
      </c>
      <c r="S804">
        <v>-179</v>
      </c>
      <c r="T804">
        <v>20</v>
      </c>
      <c r="U804">
        <v>14</v>
      </c>
      <c r="V804">
        <v>26</v>
      </c>
      <c r="W804">
        <v>12</v>
      </c>
      <c r="X804" t="s">
        <v>131</v>
      </c>
      <c r="Y804">
        <v>96</v>
      </c>
      <c r="Z804">
        <v>61</v>
      </c>
      <c r="AA804">
        <v>24</v>
      </c>
      <c r="AB804">
        <v>62</v>
      </c>
    </row>
    <row r="805" spans="1:28" ht="17" x14ac:dyDescent="0.25">
      <c r="A805" s="3">
        <v>38463399</v>
      </c>
      <c r="B805" s="1">
        <v>43652</v>
      </c>
      <c r="C805" s="13">
        <v>0.53589826388888884</v>
      </c>
      <c r="D805" t="s">
        <v>129</v>
      </c>
      <c r="E805" t="s">
        <v>130</v>
      </c>
      <c r="F805">
        <v>2.13</v>
      </c>
      <c r="G805" t="s">
        <v>130</v>
      </c>
      <c r="H805">
        <v>35.709000000000003</v>
      </c>
      <c r="I805">
        <v>-117.52800000000001</v>
      </c>
      <c r="J805">
        <v>10.6</v>
      </c>
      <c r="K805" t="s">
        <v>131</v>
      </c>
      <c r="L805">
        <v>72</v>
      </c>
      <c r="M805">
        <v>0.13</v>
      </c>
      <c r="N805">
        <v>0.13</v>
      </c>
      <c r="O805">
        <v>0.33</v>
      </c>
      <c r="P805">
        <v>0</v>
      </c>
      <c r="Q805">
        <v>299</v>
      </c>
      <c r="R805">
        <v>45</v>
      </c>
      <c r="S805">
        <v>-146</v>
      </c>
      <c r="T805">
        <v>40</v>
      </c>
      <c r="U805">
        <v>38</v>
      </c>
      <c r="V805">
        <v>10</v>
      </c>
      <c r="W805">
        <v>9</v>
      </c>
      <c r="X805" t="s">
        <v>134</v>
      </c>
      <c r="Y805">
        <v>48</v>
      </c>
      <c r="Z805">
        <v>43</v>
      </c>
      <c r="AA805">
        <v>10</v>
      </c>
      <c r="AB805">
        <v>118</v>
      </c>
    </row>
    <row r="806" spans="1:28" x14ac:dyDescent="0.2">
      <c r="A806" s="4">
        <v>38463407</v>
      </c>
      <c r="B806" s="1">
        <v>43652</v>
      </c>
      <c r="C806" s="13">
        <v>0.53645648148148151</v>
      </c>
      <c r="D806" t="s">
        <v>129</v>
      </c>
      <c r="E806" t="s">
        <v>130</v>
      </c>
      <c r="F806">
        <v>2.12</v>
      </c>
      <c r="G806" t="s">
        <v>130</v>
      </c>
      <c r="H806">
        <v>35.756</v>
      </c>
      <c r="I806">
        <v>-117.586</v>
      </c>
      <c r="J806">
        <v>3.2</v>
      </c>
      <c r="K806" t="s">
        <v>131</v>
      </c>
      <c r="L806">
        <v>55</v>
      </c>
      <c r="M806">
        <v>0.15</v>
      </c>
      <c r="N806">
        <v>0.16</v>
      </c>
      <c r="O806">
        <v>0.5</v>
      </c>
      <c r="P806">
        <v>0</v>
      </c>
      <c r="Q806">
        <v>182</v>
      </c>
      <c r="R806">
        <v>66</v>
      </c>
      <c r="S806">
        <v>138</v>
      </c>
      <c r="T806">
        <v>26</v>
      </c>
      <c r="U806">
        <v>30</v>
      </c>
      <c r="V806">
        <v>15</v>
      </c>
      <c r="W806">
        <v>19</v>
      </c>
      <c r="X806" t="s">
        <v>133</v>
      </c>
      <c r="Y806">
        <v>68</v>
      </c>
      <c r="Z806">
        <v>64</v>
      </c>
      <c r="AA806">
        <v>15</v>
      </c>
      <c r="AB806">
        <v>58</v>
      </c>
    </row>
    <row r="807" spans="1:28" x14ac:dyDescent="0.2">
      <c r="A807" s="4">
        <v>38463415</v>
      </c>
      <c r="B807" s="1">
        <v>43652</v>
      </c>
      <c r="C807" s="13">
        <v>0.5369028935185185</v>
      </c>
      <c r="D807" t="s">
        <v>129</v>
      </c>
      <c r="E807" t="s">
        <v>130</v>
      </c>
      <c r="F807">
        <v>2.2999999999999998</v>
      </c>
      <c r="G807" t="s">
        <v>130</v>
      </c>
      <c r="H807">
        <v>35.789000000000001</v>
      </c>
      <c r="I807">
        <v>-117.617</v>
      </c>
      <c r="J807">
        <v>4.0999999999999996</v>
      </c>
      <c r="K807" t="s">
        <v>131</v>
      </c>
      <c r="L807">
        <v>72</v>
      </c>
      <c r="M807">
        <v>0.15</v>
      </c>
      <c r="N807">
        <v>0.15</v>
      </c>
      <c r="O807">
        <v>0.28999999999999998</v>
      </c>
      <c r="P807">
        <v>0</v>
      </c>
      <c r="Q807">
        <v>218</v>
      </c>
      <c r="R807">
        <v>64</v>
      </c>
      <c r="S807">
        <v>-173</v>
      </c>
      <c r="T807">
        <v>23</v>
      </c>
      <c r="U807">
        <v>21</v>
      </c>
      <c r="V807">
        <v>10</v>
      </c>
      <c r="W807">
        <v>12</v>
      </c>
      <c r="X807" t="s">
        <v>131</v>
      </c>
      <c r="Y807">
        <v>93</v>
      </c>
      <c r="Z807">
        <v>57</v>
      </c>
      <c r="AA807">
        <v>18</v>
      </c>
      <c r="AB807">
        <v>42</v>
      </c>
    </row>
    <row r="808" spans="1:28" ht="17" x14ac:dyDescent="0.25">
      <c r="A808" s="3">
        <v>38463431</v>
      </c>
      <c r="B808" s="1">
        <v>43652</v>
      </c>
      <c r="C808" s="13">
        <v>0.53816446759259262</v>
      </c>
      <c r="D808" t="s">
        <v>129</v>
      </c>
      <c r="E808" t="s">
        <v>130</v>
      </c>
      <c r="F808">
        <v>2.1</v>
      </c>
      <c r="G808" t="s">
        <v>130</v>
      </c>
      <c r="H808">
        <v>35.820999999999998</v>
      </c>
      <c r="I808">
        <v>-117.65</v>
      </c>
      <c r="J808">
        <v>4.3</v>
      </c>
      <c r="K808" t="s">
        <v>131</v>
      </c>
      <c r="L808">
        <v>44</v>
      </c>
      <c r="M808">
        <v>0.13</v>
      </c>
      <c r="N808">
        <v>0.16</v>
      </c>
      <c r="O808">
        <v>0.32</v>
      </c>
      <c r="P808">
        <v>0</v>
      </c>
      <c r="Q808">
        <v>59</v>
      </c>
      <c r="R808">
        <v>37</v>
      </c>
      <c r="S808">
        <v>-160</v>
      </c>
      <c r="T808">
        <v>42</v>
      </c>
      <c r="U808">
        <v>42</v>
      </c>
      <c r="V808">
        <v>9</v>
      </c>
      <c r="W808">
        <v>12</v>
      </c>
      <c r="X808" t="s">
        <v>134</v>
      </c>
      <c r="Y808">
        <v>43</v>
      </c>
      <c r="Z808">
        <v>49</v>
      </c>
      <c r="AA808">
        <v>6</v>
      </c>
      <c r="AB808">
        <v>70</v>
      </c>
    </row>
    <row r="809" spans="1:28" ht="17" x14ac:dyDescent="0.25">
      <c r="A809" s="3">
        <v>38463439</v>
      </c>
      <c r="B809" s="1">
        <v>43652</v>
      </c>
      <c r="C809" s="13">
        <v>0.53848148148148145</v>
      </c>
      <c r="D809" t="s">
        <v>129</v>
      </c>
      <c r="E809" t="s">
        <v>130</v>
      </c>
      <c r="F809">
        <v>3.07</v>
      </c>
      <c r="G809" t="s">
        <v>130</v>
      </c>
      <c r="H809">
        <v>35.901000000000003</v>
      </c>
      <c r="I809">
        <v>-117.73</v>
      </c>
      <c r="J809">
        <v>4.4000000000000004</v>
      </c>
      <c r="K809" t="s">
        <v>131</v>
      </c>
      <c r="L809">
        <v>109</v>
      </c>
      <c r="M809">
        <v>0.14000000000000001</v>
      </c>
      <c r="N809">
        <v>0.09</v>
      </c>
      <c r="O809">
        <v>0.23</v>
      </c>
      <c r="P809">
        <v>0</v>
      </c>
      <c r="Q809">
        <v>330</v>
      </c>
      <c r="R809">
        <v>87</v>
      </c>
      <c r="S809">
        <v>-167</v>
      </c>
      <c r="T809">
        <v>9</v>
      </c>
      <c r="U809">
        <v>13</v>
      </c>
      <c r="V809">
        <v>87</v>
      </c>
      <c r="W809">
        <v>36</v>
      </c>
      <c r="X809" t="s">
        <v>131</v>
      </c>
      <c r="Y809">
        <v>100</v>
      </c>
      <c r="Z809">
        <v>75</v>
      </c>
      <c r="AA809">
        <v>42</v>
      </c>
      <c r="AB809">
        <v>72</v>
      </c>
    </row>
    <row r="810" spans="1:28" ht="17" x14ac:dyDescent="0.25">
      <c r="A810" s="3">
        <v>38463447</v>
      </c>
      <c r="B810" s="1">
        <v>43652</v>
      </c>
      <c r="C810" s="13">
        <v>0.53948229166666672</v>
      </c>
      <c r="D810" t="s">
        <v>129</v>
      </c>
      <c r="E810" t="s">
        <v>130</v>
      </c>
      <c r="F810">
        <v>2.14</v>
      </c>
      <c r="G810" t="s">
        <v>130</v>
      </c>
      <c r="H810">
        <v>35.83</v>
      </c>
      <c r="I810">
        <v>-117.617</v>
      </c>
      <c r="J810">
        <v>11.4</v>
      </c>
      <c r="K810" t="s">
        <v>131</v>
      </c>
      <c r="L810">
        <v>51</v>
      </c>
      <c r="M810">
        <v>0.17</v>
      </c>
      <c r="N810">
        <v>0.21</v>
      </c>
      <c r="O810">
        <v>0.44</v>
      </c>
      <c r="P810">
        <v>0</v>
      </c>
      <c r="Q810">
        <v>312</v>
      </c>
      <c r="R810">
        <v>85</v>
      </c>
      <c r="S810">
        <v>-152</v>
      </c>
      <c r="T810">
        <v>52</v>
      </c>
      <c r="U810">
        <v>52</v>
      </c>
      <c r="V810">
        <v>8</v>
      </c>
      <c r="W810">
        <v>32</v>
      </c>
      <c r="X810" t="s">
        <v>134</v>
      </c>
      <c r="Y810">
        <v>24</v>
      </c>
      <c r="Z810">
        <v>56</v>
      </c>
      <c r="AA810">
        <v>3</v>
      </c>
      <c r="AB810">
        <v>69</v>
      </c>
    </row>
    <row r="811" spans="1:28" x14ac:dyDescent="0.2">
      <c r="A811" s="4">
        <v>38463471</v>
      </c>
      <c r="B811" s="1">
        <v>43652</v>
      </c>
      <c r="C811" s="13">
        <v>0.54048773148148144</v>
      </c>
      <c r="D811" t="s">
        <v>129</v>
      </c>
      <c r="E811" t="s">
        <v>130</v>
      </c>
      <c r="F811">
        <v>2.72</v>
      </c>
      <c r="G811" t="s">
        <v>130</v>
      </c>
      <c r="H811">
        <v>35.670999999999999</v>
      </c>
      <c r="I811">
        <v>-117.467</v>
      </c>
      <c r="J811">
        <v>7.2</v>
      </c>
      <c r="K811" t="s">
        <v>131</v>
      </c>
      <c r="L811">
        <v>78</v>
      </c>
      <c r="M811">
        <v>0.13</v>
      </c>
      <c r="N811">
        <v>0.13</v>
      </c>
      <c r="O811">
        <v>0.5</v>
      </c>
      <c r="P811">
        <v>0</v>
      </c>
      <c r="Q811">
        <v>10</v>
      </c>
      <c r="R811">
        <v>53</v>
      </c>
      <c r="S811">
        <v>157</v>
      </c>
      <c r="T811">
        <v>32</v>
      </c>
      <c r="U811">
        <v>35</v>
      </c>
      <c r="V811">
        <v>19</v>
      </c>
      <c r="W811">
        <v>20</v>
      </c>
      <c r="X811" t="s">
        <v>133</v>
      </c>
      <c r="Y811">
        <v>63</v>
      </c>
      <c r="Z811">
        <v>24</v>
      </c>
      <c r="AA811">
        <v>27</v>
      </c>
      <c r="AB811">
        <v>106</v>
      </c>
    </row>
    <row r="812" spans="1:28" ht="17" x14ac:dyDescent="0.25">
      <c r="A812" s="3">
        <v>38463495</v>
      </c>
      <c r="B812" s="1">
        <v>43652</v>
      </c>
      <c r="C812" s="13">
        <v>0.54217789351851853</v>
      </c>
      <c r="D812" t="s">
        <v>129</v>
      </c>
      <c r="E812" t="s">
        <v>130</v>
      </c>
      <c r="F812">
        <v>2.97</v>
      </c>
      <c r="G812" t="s">
        <v>130</v>
      </c>
      <c r="H812">
        <v>35.877000000000002</v>
      </c>
      <c r="I812">
        <v>-117.705</v>
      </c>
      <c r="J812">
        <v>5.0999999999999996</v>
      </c>
      <c r="K812" t="s">
        <v>131</v>
      </c>
      <c r="L812">
        <v>78</v>
      </c>
      <c r="M812">
        <v>0.12</v>
      </c>
      <c r="N812">
        <v>0.11</v>
      </c>
      <c r="O812">
        <v>0.5</v>
      </c>
      <c r="P812">
        <v>0</v>
      </c>
      <c r="Q812">
        <v>342</v>
      </c>
      <c r="R812">
        <v>83</v>
      </c>
      <c r="S812">
        <v>126</v>
      </c>
      <c r="T812">
        <v>38</v>
      </c>
      <c r="U812">
        <v>28</v>
      </c>
      <c r="V812">
        <v>77</v>
      </c>
      <c r="W812">
        <v>40</v>
      </c>
      <c r="X812" t="s">
        <v>133</v>
      </c>
      <c r="Y812">
        <v>74</v>
      </c>
      <c r="Z812">
        <v>70</v>
      </c>
      <c r="AA812">
        <v>38</v>
      </c>
      <c r="AB812">
        <v>62</v>
      </c>
    </row>
    <row r="813" spans="1:28" x14ac:dyDescent="0.2">
      <c r="A813" s="4">
        <v>38463519</v>
      </c>
      <c r="B813" s="1">
        <v>43652</v>
      </c>
      <c r="C813" s="13">
        <v>0.54407581018518514</v>
      </c>
      <c r="D813" t="s">
        <v>129</v>
      </c>
      <c r="E813" t="s">
        <v>130</v>
      </c>
      <c r="F813">
        <v>2.11</v>
      </c>
      <c r="G813" t="s">
        <v>130</v>
      </c>
      <c r="H813">
        <v>35.853000000000002</v>
      </c>
      <c r="I813">
        <v>-117.688</v>
      </c>
      <c r="J813">
        <v>7.8</v>
      </c>
      <c r="K813" t="s">
        <v>131</v>
      </c>
      <c r="L813">
        <v>57</v>
      </c>
      <c r="M813">
        <v>0.14000000000000001</v>
      </c>
      <c r="N813">
        <v>0.17</v>
      </c>
      <c r="O813">
        <v>0.47</v>
      </c>
      <c r="P813">
        <v>0</v>
      </c>
      <c r="Q813">
        <v>330</v>
      </c>
      <c r="R813">
        <v>89</v>
      </c>
      <c r="S813">
        <v>156</v>
      </c>
      <c r="T813">
        <v>24</v>
      </c>
      <c r="U813">
        <v>30</v>
      </c>
      <c r="V813">
        <v>14</v>
      </c>
      <c r="W813">
        <v>17</v>
      </c>
      <c r="X813" t="s">
        <v>133</v>
      </c>
      <c r="Y813">
        <v>78</v>
      </c>
      <c r="Z813">
        <v>34</v>
      </c>
      <c r="AA813">
        <v>10</v>
      </c>
      <c r="AB813">
        <v>93</v>
      </c>
    </row>
    <row r="814" spans="1:28" x14ac:dyDescent="0.2">
      <c r="A814" s="4">
        <v>38463551</v>
      </c>
      <c r="B814" s="1">
        <v>43652</v>
      </c>
      <c r="C814" s="13">
        <v>0.54647291666666664</v>
      </c>
      <c r="D814" t="s">
        <v>129</v>
      </c>
      <c r="E814" t="s">
        <v>130</v>
      </c>
      <c r="F814">
        <v>4.5</v>
      </c>
      <c r="G814" t="s">
        <v>47</v>
      </c>
      <c r="H814">
        <v>35.927999999999997</v>
      </c>
      <c r="I814">
        <v>-117.705</v>
      </c>
      <c r="J814">
        <v>2.4</v>
      </c>
      <c r="K814" t="s">
        <v>131</v>
      </c>
      <c r="L814">
        <v>217</v>
      </c>
      <c r="M814">
        <v>0.16</v>
      </c>
      <c r="N814">
        <v>0.12</v>
      </c>
      <c r="O814">
        <v>0.21</v>
      </c>
      <c r="P814">
        <v>0</v>
      </c>
      <c r="Q814">
        <v>311</v>
      </c>
      <c r="R814">
        <v>79</v>
      </c>
      <c r="S814">
        <v>-157</v>
      </c>
      <c r="T814">
        <v>17</v>
      </c>
      <c r="U814">
        <v>12</v>
      </c>
      <c r="V814">
        <v>131</v>
      </c>
      <c r="W814">
        <v>8</v>
      </c>
      <c r="X814" t="s">
        <v>131</v>
      </c>
      <c r="Y814">
        <v>98</v>
      </c>
      <c r="Z814">
        <v>81</v>
      </c>
      <c r="AA814">
        <v>91</v>
      </c>
      <c r="AB814">
        <v>49</v>
      </c>
    </row>
    <row r="815" spans="1:28" ht="17" x14ac:dyDescent="0.25">
      <c r="A815" s="3">
        <v>38463567</v>
      </c>
      <c r="B815" s="1">
        <v>43652</v>
      </c>
      <c r="C815" s="13">
        <v>0.548147337962963</v>
      </c>
      <c r="D815" t="s">
        <v>129</v>
      </c>
      <c r="E815" t="s">
        <v>130</v>
      </c>
      <c r="F815">
        <v>2.87</v>
      </c>
      <c r="G815" t="s">
        <v>130</v>
      </c>
      <c r="H815">
        <v>35.795000000000002</v>
      </c>
      <c r="I815">
        <v>-117.625</v>
      </c>
      <c r="J815">
        <v>4.2</v>
      </c>
      <c r="K815" t="s">
        <v>131</v>
      </c>
      <c r="L815">
        <v>62</v>
      </c>
      <c r="M815">
        <v>0.11</v>
      </c>
      <c r="N815">
        <v>0.11</v>
      </c>
      <c r="O815">
        <v>0.28000000000000003</v>
      </c>
      <c r="P815">
        <v>0</v>
      </c>
      <c r="Q815">
        <v>298</v>
      </c>
      <c r="R815">
        <v>37</v>
      </c>
      <c r="S815">
        <v>170</v>
      </c>
      <c r="T815">
        <v>34</v>
      </c>
      <c r="U815">
        <v>30</v>
      </c>
      <c r="V815">
        <v>20</v>
      </c>
      <c r="W815">
        <v>36</v>
      </c>
      <c r="X815" t="s">
        <v>133</v>
      </c>
      <c r="Y815">
        <v>70</v>
      </c>
      <c r="Z815">
        <v>69</v>
      </c>
      <c r="AA815">
        <v>10</v>
      </c>
      <c r="AB815">
        <v>67</v>
      </c>
    </row>
    <row r="816" spans="1:28" ht="17" x14ac:dyDescent="0.25">
      <c r="A816" s="3">
        <v>38463631</v>
      </c>
      <c r="B816" s="1">
        <v>43652</v>
      </c>
      <c r="C816" s="13">
        <v>0.55344594907407407</v>
      </c>
      <c r="D816" t="s">
        <v>129</v>
      </c>
      <c r="E816" t="s">
        <v>130</v>
      </c>
      <c r="F816">
        <v>3.07</v>
      </c>
      <c r="G816" t="s">
        <v>130</v>
      </c>
      <c r="H816">
        <v>35.652000000000001</v>
      </c>
      <c r="I816">
        <v>-117.51900000000001</v>
      </c>
      <c r="J816">
        <v>10.199999999999999</v>
      </c>
      <c r="K816" t="s">
        <v>131</v>
      </c>
      <c r="L816">
        <v>101</v>
      </c>
      <c r="M816">
        <v>0.13</v>
      </c>
      <c r="N816">
        <v>0.1</v>
      </c>
      <c r="O816">
        <v>0.24</v>
      </c>
      <c r="P816">
        <v>0</v>
      </c>
      <c r="Q816">
        <v>32</v>
      </c>
      <c r="R816">
        <v>15</v>
      </c>
      <c r="S816">
        <v>-8</v>
      </c>
      <c r="T816">
        <v>34</v>
      </c>
      <c r="U816">
        <v>32</v>
      </c>
      <c r="V816">
        <v>104</v>
      </c>
      <c r="W816">
        <v>38</v>
      </c>
      <c r="X816" t="s">
        <v>133</v>
      </c>
      <c r="Y816">
        <v>71</v>
      </c>
      <c r="Z816">
        <v>53</v>
      </c>
      <c r="AA816">
        <v>51</v>
      </c>
      <c r="AB816">
        <v>131</v>
      </c>
    </row>
    <row r="817" spans="1:28" x14ac:dyDescent="0.2">
      <c r="A817" s="4">
        <v>38463639</v>
      </c>
      <c r="B817" s="1">
        <v>43652</v>
      </c>
      <c r="C817" s="13">
        <v>0.55393043981481482</v>
      </c>
      <c r="D817" t="s">
        <v>129</v>
      </c>
      <c r="E817" t="s">
        <v>130</v>
      </c>
      <c r="F817">
        <v>2.78</v>
      </c>
      <c r="G817" t="s">
        <v>130</v>
      </c>
      <c r="H817">
        <v>35.883000000000003</v>
      </c>
      <c r="I817">
        <v>-117.69799999999999</v>
      </c>
      <c r="J817">
        <v>8.6</v>
      </c>
      <c r="K817" t="s">
        <v>131</v>
      </c>
      <c r="L817">
        <v>71</v>
      </c>
      <c r="M817">
        <v>0.16</v>
      </c>
      <c r="N817">
        <v>0.15</v>
      </c>
      <c r="O817">
        <v>0.43</v>
      </c>
      <c r="P817">
        <v>0</v>
      </c>
      <c r="Q817">
        <v>176</v>
      </c>
      <c r="R817">
        <v>81</v>
      </c>
      <c r="S817">
        <v>178</v>
      </c>
      <c r="T817">
        <v>22</v>
      </c>
      <c r="U817">
        <v>23</v>
      </c>
      <c r="V817">
        <v>24</v>
      </c>
      <c r="W817">
        <v>17</v>
      </c>
      <c r="X817" t="s">
        <v>131</v>
      </c>
      <c r="Y817">
        <v>95</v>
      </c>
      <c r="Z817">
        <v>42</v>
      </c>
      <c r="AA817">
        <v>14</v>
      </c>
      <c r="AB817">
        <v>105</v>
      </c>
    </row>
    <row r="818" spans="1:28" ht="17" x14ac:dyDescent="0.25">
      <c r="A818" s="3">
        <v>38463655</v>
      </c>
      <c r="B818" s="1">
        <v>43652</v>
      </c>
      <c r="C818" s="13">
        <v>0.55441990740740743</v>
      </c>
      <c r="D818" t="s">
        <v>129</v>
      </c>
      <c r="E818" t="s">
        <v>130</v>
      </c>
      <c r="F818">
        <v>2.5099999999999998</v>
      </c>
      <c r="G818" t="s">
        <v>130</v>
      </c>
      <c r="H818">
        <v>35.911999999999999</v>
      </c>
      <c r="I818">
        <v>-117.703</v>
      </c>
      <c r="J818">
        <v>4</v>
      </c>
      <c r="K818" t="s">
        <v>131</v>
      </c>
      <c r="L818">
        <v>43</v>
      </c>
      <c r="M818">
        <v>0.13</v>
      </c>
      <c r="N818">
        <v>0.16</v>
      </c>
      <c r="O818">
        <v>0.38</v>
      </c>
      <c r="P818">
        <v>0</v>
      </c>
      <c r="Q818">
        <v>310</v>
      </c>
      <c r="R818">
        <v>67</v>
      </c>
      <c r="S818">
        <v>167</v>
      </c>
      <c r="T818">
        <v>43</v>
      </c>
      <c r="U818">
        <v>36</v>
      </c>
      <c r="V818">
        <v>15</v>
      </c>
      <c r="W818">
        <v>11</v>
      </c>
      <c r="X818" t="s">
        <v>134</v>
      </c>
      <c r="Y818">
        <v>45</v>
      </c>
      <c r="Z818">
        <v>46</v>
      </c>
      <c r="AA818">
        <v>7</v>
      </c>
      <c r="AB818">
        <v>95</v>
      </c>
    </row>
    <row r="819" spans="1:28" x14ac:dyDescent="0.2">
      <c r="A819" s="4">
        <v>38463671</v>
      </c>
      <c r="B819" s="1">
        <v>43652</v>
      </c>
      <c r="C819" s="13">
        <v>0.55597557870370373</v>
      </c>
      <c r="D819" t="s">
        <v>129</v>
      </c>
      <c r="E819" t="s">
        <v>130</v>
      </c>
      <c r="F819">
        <v>2.52</v>
      </c>
      <c r="G819" t="s">
        <v>130</v>
      </c>
      <c r="H819">
        <v>35.713999999999999</v>
      </c>
      <c r="I819">
        <v>-117.57</v>
      </c>
      <c r="J819">
        <v>6.8</v>
      </c>
      <c r="K819" t="s">
        <v>131</v>
      </c>
      <c r="L819">
        <v>79</v>
      </c>
      <c r="M819">
        <v>0.18</v>
      </c>
      <c r="N819">
        <v>0.16</v>
      </c>
      <c r="O819">
        <v>0.52</v>
      </c>
      <c r="P819">
        <v>0</v>
      </c>
      <c r="Q819">
        <v>305</v>
      </c>
      <c r="R819">
        <v>90</v>
      </c>
      <c r="S819">
        <v>-179</v>
      </c>
      <c r="T819">
        <v>22</v>
      </c>
      <c r="U819">
        <v>32</v>
      </c>
      <c r="V819">
        <v>18</v>
      </c>
      <c r="W819">
        <v>28</v>
      </c>
      <c r="X819" t="s">
        <v>133</v>
      </c>
      <c r="Y819">
        <v>80</v>
      </c>
      <c r="Z819">
        <v>27</v>
      </c>
      <c r="AA819">
        <v>26</v>
      </c>
      <c r="AB819">
        <v>136</v>
      </c>
    </row>
    <row r="820" spans="1:28" ht="17" x14ac:dyDescent="0.25">
      <c r="A820" s="3">
        <v>38463679</v>
      </c>
      <c r="B820" s="1">
        <v>43652</v>
      </c>
      <c r="C820" s="13">
        <v>0.55632754629629633</v>
      </c>
      <c r="D820" t="s">
        <v>129</v>
      </c>
      <c r="E820" t="s">
        <v>130</v>
      </c>
      <c r="F820">
        <v>2.2400000000000002</v>
      </c>
      <c r="G820" t="s">
        <v>130</v>
      </c>
      <c r="H820">
        <v>35.881</v>
      </c>
      <c r="I820">
        <v>-117.71899999999999</v>
      </c>
      <c r="J820">
        <v>3.1</v>
      </c>
      <c r="K820" t="s">
        <v>131</v>
      </c>
      <c r="L820">
        <v>56</v>
      </c>
      <c r="M820">
        <v>0.14000000000000001</v>
      </c>
      <c r="N820">
        <v>0.13</v>
      </c>
      <c r="O820">
        <v>0.59</v>
      </c>
      <c r="P820">
        <v>0</v>
      </c>
      <c r="Q820">
        <v>106</v>
      </c>
      <c r="R820">
        <v>88</v>
      </c>
      <c r="S820">
        <v>163</v>
      </c>
      <c r="T820">
        <v>43</v>
      </c>
      <c r="U820">
        <v>43</v>
      </c>
      <c r="V820">
        <v>8</v>
      </c>
      <c r="W820">
        <v>8</v>
      </c>
      <c r="X820" t="s">
        <v>134</v>
      </c>
      <c r="Y820">
        <v>34</v>
      </c>
      <c r="Z820">
        <v>58</v>
      </c>
      <c r="AA820">
        <v>4</v>
      </c>
      <c r="AB820">
        <v>56</v>
      </c>
    </row>
    <row r="821" spans="1:28" x14ac:dyDescent="0.2">
      <c r="A821" s="4">
        <v>38463703</v>
      </c>
      <c r="B821" s="1">
        <v>43652</v>
      </c>
      <c r="C821" s="13">
        <v>0.55864907407407405</v>
      </c>
      <c r="D821" t="s">
        <v>129</v>
      </c>
      <c r="E821" t="s">
        <v>130</v>
      </c>
      <c r="F821">
        <v>2.77</v>
      </c>
      <c r="G821" t="s">
        <v>130</v>
      </c>
      <c r="H821">
        <v>35.872999999999998</v>
      </c>
      <c r="I821">
        <v>-117.69799999999999</v>
      </c>
      <c r="J821">
        <v>4.4000000000000004</v>
      </c>
      <c r="K821" t="s">
        <v>131</v>
      </c>
      <c r="L821">
        <v>77</v>
      </c>
      <c r="M821">
        <v>0.15</v>
      </c>
      <c r="N821">
        <v>0.12</v>
      </c>
      <c r="O821">
        <v>0.32</v>
      </c>
      <c r="P821">
        <v>0</v>
      </c>
      <c r="Q821">
        <v>322</v>
      </c>
      <c r="R821">
        <v>63</v>
      </c>
      <c r="S821">
        <v>172</v>
      </c>
      <c r="T821">
        <v>25</v>
      </c>
      <c r="U821">
        <v>14</v>
      </c>
      <c r="V821">
        <v>26</v>
      </c>
      <c r="W821">
        <v>21</v>
      </c>
      <c r="X821" t="s">
        <v>131</v>
      </c>
      <c r="Y821">
        <v>90</v>
      </c>
      <c r="Z821">
        <v>56</v>
      </c>
      <c r="AA821">
        <v>30</v>
      </c>
      <c r="AB821">
        <v>57</v>
      </c>
    </row>
    <row r="822" spans="1:28" ht="17" x14ac:dyDescent="0.25">
      <c r="A822" s="3">
        <v>38463727</v>
      </c>
      <c r="B822" s="1">
        <v>43652</v>
      </c>
      <c r="C822" s="13">
        <v>0.56086412037037037</v>
      </c>
      <c r="D822" t="s">
        <v>129</v>
      </c>
      <c r="E822" t="s">
        <v>130</v>
      </c>
      <c r="F822">
        <v>2.95</v>
      </c>
      <c r="G822" t="s">
        <v>130</v>
      </c>
      <c r="H822">
        <v>35.709000000000003</v>
      </c>
      <c r="I822">
        <v>-117.556</v>
      </c>
      <c r="J822">
        <v>1.9</v>
      </c>
      <c r="K822" t="s">
        <v>131</v>
      </c>
      <c r="L822">
        <v>53</v>
      </c>
      <c r="M822">
        <v>0.14000000000000001</v>
      </c>
      <c r="N822">
        <v>0.16</v>
      </c>
      <c r="O822">
        <v>0.3</v>
      </c>
      <c r="P822">
        <v>0</v>
      </c>
      <c r="Q822">
        <v>119</v>
      </c>
      <c r="R822">
        <v>88</v>
      </c>
      <c r="S822">
        <v>-173</v>
      </c>
      <c r="T822">
        <v>33</v>
      </c>
      <c r="U822">
        <v>32</v>
      </c>
      <c r="V822">
        <v>17</v>
      </c>
      <c r="W822">
        <v>20</v>
      </c>
      <c r="X822" t="s">
        <v>133</v>
      </c>
      <c r="Y822">
        <v>72</v>
      </c>
      <c r="Z822">
        <v>68</v>
      </c>
      <c r="AA822">
        <v>12</v>
      </c>
      <c r="AB822">
        <v>50</v>
      </c>
    </row>
    <row r="823" spans="1:28" x14ac:dyDescent="0.2">
      <c r="A823" s="4">
        <v>38463751</v>
      </c>
      <c r="B823" s="1">
        <v>43652</v>
      </c>
      <c r="C823" s="13">
        <v>0.56227129629629624</v>
      </c>
      <c r="D823" t="s">
        <v>129</v>
      </c>
      <c r="E823" t="s">
        <v>130</v>
      </c>
      <c r="F823">
        <v>2.33</v>
      </c>
      <c r="G823" t="s">
        <v>130</v>
      </c>
      <c r="H823">
        <v>35.929000000000002</v>
      </c>
      <c r="I823">
        <v>-117.70699999999999</v>
      </c>
      <c r="J823">
        <v>3.9</v>
      </c>
      <c r="K823" t="s">
        <v>131</v>
      </c>
      <c r="L823">
        <v>56</v>
      </c>
      <c r="M823">
        <v>0.15</v>
      </c>
      <c r="N823">
        <v>0.16</v>
      </c>
      <c r="O823">
        <v>0.37</v>
      </c>
      <c r="P823">
        <v>0</v>
      </c>
      <c r="Q823">
        <v>137</v>
      </c>
      <c r="R823">
        <v>87</v>
      </c>
      <c r="S823">
        <v>-176</v>
      </c>
      <c r="T823">
        <v>32</v>
      </c>
      <c r="U823">
        <v>36</v>
      </c>
      <c r="V823">
        <v>16</v>
      </c>
      <c r="W823">
        <v>17</v>
      </c>
      <c r="X823" t="s">
        <v>133</v>
      </c>
      <c r="Y823">
        <v>64</v>
      </c>
      <c r="Z823">
        <v>48</v>
      </c>
      <c r="AA823">
        <v>12</v>
      </c>
      <c r="AB823">
        <v>108</v>
      </c>
    </row>
    <row r="824" spans="1:28" x14ac:dyDescent="0.2">
      <c r="A824" s="4">
        <v>38463775</v>
      </c>
      <c r="B824" s="1">
        <v>43652</v>
      </c>
      <c r="C824" s="13">
        <v>0.56427534722222228</v>
      </c>
      <c r="D824" t="s">
        <v>129</v>
      </c>
      <c r="E824" t="s">
        <v>130</v>
      </c>
      <c r="F824">
        <v>2.6</v>
      </c>
      <c r="G824" t="s">
        <v>130</v>
      </c>
      <c r="H824">
        <v>35.892000000000003</v>
      </c>
      <c r="I824">
        <v>-117.717</v>
      </c>
      <c r="J824">
        <v>7.5</v>
      </c>
      <c r="K824" t="s">
        <v>131</v>
      </c>
      <c r="L824">
        <v>47</v>
      </c>
      <c r="M824">
        <v>0.11</v>
      </c>
      <c r="N824">
        <v>0.14000000000000001</v>
      </c>
      <c r="O824">
        <v>0.44</v>
      </c>
      <c r="P824">
        <v>0</v>
      </c>
      <c r="Q824">
        <v>300</v>
      </c>
      <c r="R824">
        <v>82</v>
      </c>
      <c r="S824">
        <v>160</v>
      </c>
      <c r="T824">
        <v>17</v>
      </c>
      <c r="U824">
        <v>17</v>
      </c>
      <c r="V824">
        <v>22</v>
      </c>
      <c r="W824">
        <v>15</v>
      </c>
      <c r="X824" t="s">
        <v>131</v>
      </c>
      <c r="Y824">
        <v>100</v>
      </c>
      <c r="Z824">
        <v>37</v>
      </c>
      <c r="AA824">
        <v>20</v>
      </c>
      <c r="AB824">
        <v>109</v>
      </c>
    </row>
    <row r="825" spans="1:28" ht="17" x14ac:dyDescent="0.25">
      <c r="A825" s="3">
        <v>38463791</v>
      </c>
      <c r="B825" s="1">
        <v>43652</v>
      </c>
      <c r="C825" s="13">
        <v>0.56457754629629631</v>
      </c>
      <c r="D825" t="s">
        <v>129</v>
      </c>
      <c r="E825" t="s">
        <v>130</v>
      </c>
      <c r="F825">
        <v>3.65</v>
      </c>
      <c r="G825" t="s">
        <v>47</v>
      </c>
      <c r="H825">
        <v>35.676000000000002</v>
      </c>
      <c r="I825">
        <v>-117.48699999999999</v>
      </c>
      <c r="J825">
        <v>1.6</v>
      </c>
      <c r="K825" t="s">
        <v>131</v>
      </c>
      <c r="L825">
        <v>74</v>
      </c>
      <c r="M825">
        <v>0.14000000000000001</v>
      </c>
      <c r="N825">
        <v>0.15</v>
      </c>
      <c r="O825">
        <v>0.35</v>
      </c>
      <c r="P825">
        <v>0</v>
      </c>
      <c r="Q825">
        <v>15</v>
      </c>
      <c r="R825">
        <v>46</v>
      </c>
      <c r="S825">
        <v>83</v>
      </c>
      <c r="T825">
        <v>41</v>
      </c>
      <c r="U825">
        <v>41</v>
      </c>
      <c r="V825">
        <v>127</v>
      </c>
      <c r="W825">
        <v>49</v>
      </c>
      <c r="X825" t="s">
        <v>132</v>
      </c>
      <c r="Y825">
        <v>60</v>
      </c>
      <c r="Z825">
        <v>83</v>
      </c>
      <c r="AA825">
        <v>59</v>
      </c>
      <c r="AB825">
        <v>59</v>
      </c>
    </row>
    <row r="826" spans="1:28" ht="17" x14ac:dyDescent="0.25">
      <c r="A826" s="3">
        <v>38463807</v>
      </c>
      <c r="B826" s="1">
        <v>43652</v>
      </c>
      <c r="C826" s="13">
        <v>0.56581377314814818</v>
      </c>
      <c r="D826" t="s">
        <v>129</v>
      </c>
      <c r="E826" t="s">
        <v>130</v>
      </c>
      <c r="F826">
        <v>3.17</v>
      </c>
      <c r="G826" t="s">
        <v>130</v>
      </c>
      <c r="H826">
        <v>35.902999999999999</v>
      </c>
      <c r="I826">
        <v>-117.693</v>
      </c>
      <c r="J826">
        <v>2.5</v>
      </c>
      <c r="K826" t="s">
        <v>131</v>
      </c>
      <c r="L826">
        <v>88</v>
      </c>
      <c r="M826">
        <v>0.12</v>
      </c>
      <c r="N826">
        <v>0.09</v>
      </c>
      <c r="O826">
        <v>0.15</v>
      </c>
      <c r="P826">
        <v>0</v>
      </c>
      <c r="Q826">
        <v>334</v>
      </c>
      <c r="R826">
        <v>84</v>
      </c>
      <c r="S826">
        <v>169</v>
      </c>
      <c r="T826">
        <v>11</v>
      </c>
      <c r="U826">
        <v>14</v>
      </c>
      <c r="V826">
        <v>57</v>
      </c>
      <c r="W826">
        <v>25</v>
      </c>
      <c r="X826" t="s">
        <v>131</v>
      </c>
      <c r="Y826">
        <v>100</v>
      </c>
      <c r="Z826">
        <v>75</v>
      </c>
      <c r="AA826">
        <v>21</v>
      </c>
      <c r="AB826">
        <v>47</v>
      </c>
    </row>
    <row r="827" spans="1:28" ht="17" x14ac:dyDescent="0.25">
      <c r="A827" s="3">
        <v>38463831</v>
      </c>
      <c r="B827" s="1">
        <v>43652</v>
      </c>
      <c r="C827" s="13">
        <v>0.56697685185185187</v>
      </c>
      <c r="D827" t="s">
        <v>129</v>
      </c>
      <c r="E827" t="s">
        <v>130</v>
      </c>
      <c r="F827">
        <v>3.36</v>
      </c>
      <c r="G827" t="s">
        <v>130</v>
      </c>
      <c r="H827">
        <v>35.863999999999997</v>
      </c>
      <c r="I827">
        <v>-117.68600000000001</v>
      </c>
      <c r="J827">
        <v>7.9</v>
      </c>
      <c r="K827" t="s">
        <v>131</v>
      </c>
      <c r="L827">
        <v>102</v>
      </c>
      <c r="M827">
        <v>0.14000000000000001</v>
      </c>
      <c r="N827">
        <v>0.1</v>
      </c>
      <c r="O827">
        <v>0.28000000000000003</v>
      </c>
      <c r="P827">
        <v>0</v>
      </c>
      <c r="Q827">
        <v>134</v>
      </c>
      <c r="R827">
        <v>63</v>
      </c>
      <c r="S827">
        <v>-172</v>
      </c>
      <c r="T827">
        <v>6</v>
      </c>
      <c r="U827">
        <v>8</v>
      </c>
      <c r="V827">
        <v>82</v>
      </c>
      <c r="W827">
        <v>37</v>
      </c>
      <c r="X827" t="s">
        <v>131</v>
      </c>
      <c r="Y827">
        <v>100</v>
      </c>
      <c r="Z827">
        <v>55</v>
      </c>
      <c r="AA827">
        <v>38</v>
      </c>
      <c r="AB827">
        <v>92</v>
      </c>
    </row>
    <row r="828" spans="1:28" ht="17" x14ac:dyDescent="0.25">
      <c r="A828" s="3">
        <v>38463839</v>
      </c>
      <c r="B828" s="1">
        <v>43652</v>
      </c>
      <c r="C828" s="13">
        <v>0.56802060185185188</v>
      </c>
      <c r="D828" t="s">
        <v>129</v>
      </c>
      <c r="E828" t="s">
        <v>130</v>
      </c>
      <c r="F828">
        <v>2.0499999999999998</v>
      </c>
      <c r="G828" t="s">
        <v>130</v>
      </c>
      <c r="H828">
        <v>35.758000000000003</v>
      </c>
      <c r="I828">
        <v>-117.58199999999999</v>
      </c>
      <c r="J828">
        <v>5.8</v>
      </c>
      <c r="K828" t="s">
        <v>131</v>
      </c>
      <c r="L828">
        <v>47</v>
      </c>
      <c r="M828">
        <v>0.15</v>
      </c>
      <c r="N828">
        <v>0.19</v>
      </c>
      <c r="O828">
        <v>0.57999999999999996</v>
      </c>
      <c r="P828">
        <v>0</v>
      </c>
      <c r="Q828">
        <v>4</v>
      </c>
      <c r="R828">
        <v>86</v>
      </c>
      <c r="S828">
        <v>-150</v>
      </c>
      <c r="T828">
        <v>39</v>
      </c>
      <c r="U828">
        <v>44</v>
      </c>
      <c r="V828">
        <v>12</v>
      </c>
      <c r="W828">
        <v>0</v>
      </c>
      <c r="X828" t="s">
        <v>134</v>
      </c>
      <c r="Y828">
        <v>37</v>
      </c>
      <c r="Z828">
        <v>35</v>
      </c>
      <c r="AA828">
        <v>3</v>
      </c>
      <c r="AB828">
        <v>111</v>
      </c>
    </row>
    <row r="829" spans="1:28" ht="17" x14ac:dyDescent="0.25">
      <c r="A829" s="3">
        <v>37492693</v>
      </c>
      <c r="B829" s="1">
        <v>43652</v>
      </c>
      <c r="C829" s="13">
        <v>0.56850219907407407</v>
      </c>
      <c r="D829" t="s">
        <v>129</v>
      </c>
      <c r="E829" t="s">
        <v>130</v>
      </c>
      <c r="F829">
        <v>2.02</v>
      </c>
      <c r="G829" t="s">
        <v>130</v>
      </c>
      <c r="H829">
        <v>35.878999999999998</v>
      </c>
      <c r="I829">
        <v>-117.712</v>
      </c>
      <c r="J829">
        <v>6.4</v>
      </c>
      <c r="K829" t="s">
        <v>131</v>
      </c>
      <c r="L829">
        <v>33</v>
      </c>
      <c r="M829">
        <v>0.08</v>
      </c>
      <c r="N829">
        <v>0.14000000000000001</v>
      </c>
      <c r="O829">
        <v>0.4</v>
      </c>
      <c r="P829">
        <v>0</v>
      </c>
      <c r="Q829">
        <v>103</v>
      </c>
      <c r="R829">
        <v>83</v>
      </c>
      <c r="S829">
        <v>163</v>
      </c>
      <c r="T829">
        <v>50</v>
      </c>
      <c r="U829">
        <v>51</v>
      </c>
      <c r="V829">
        <v>8</v>
      </c>
      <c r="W829">
        <v>37</v>
      </c>
      <c r="X829" t="s">
        <v>134</v>
      </c>
      <c r="Y829">
        <v>27</v>
      </c>
      <c r="Z829">
        <v>30</v>
      </c>
      <c r="AA829">
        <v>0</v>
      </c>
      <c r="AB829">
        <v>0</v>
      </c>
    </row>
    <row r="830" spans="1:28" x14ac:dyDescent="0.2">
      <c r="A830" s="4">
        <v>38463887</v>
      </c>
      <c r="B830" s="1">
        <v>43652</v>
      </c>
      <c r="C830" s="13">
        <v>0.5693607638888889</v>
      </c>
      <c r="D830" t="s">
        <v>129</v>
      </c>
      <c r="E830" t="s">
        <v>130</v>
      </c>
      <c r="F830">
        <v>2.79</v>
      </c>
      <c r="G830" t="s">
        <v>130</v>
      </c>
      <c r="H830">
        <v>35.548999999999999</v>
      </c>
      <c r="I830">
        <v>-117.434</v>
      </c>
      <c r="J830">
        <v>2.8</v>
      </c>
      <c r="K830" t="s">
        <v>131</v>
      </c>
      <c r="L830">
        <v>55</v>
      </c>
      <c r="M830">
        <v>0.14000000000000001</v>
      </c>
      <c r="N830">
        <v>0.13</v>
      </c>
      <c r="O830">
        <v>0.18</v>
      </c>
      <c r="P830">
        <v>0</v>
      </c>
      <c r="Q830">
        <v>347</v>
      </c>
      <c r="R830">
        <v>89</v>
      </c>
      <c r="S830">
        <v>167</v>
      </c>
      <c r="T830">
        <v>21</v>
      </c>
      <c r="U830">
        <v>21</v>
      </c>
      <c r="V830">
        <v>10</v>
      </c>
      <c r="W830">
        <v>6</v>
      </c>
      <c r="X830" t="s">
        <v>131</v>
      </c>
      <c r="Y830">
        <v>94</v>
      </c>
      <c r="Z830">
        <v>62</v>
      </c>
      <c r="AA830">
        <v>14</v>
      </c>
      <c r="AB830">
        <v>49</v>
      </c>
    </row>
    <row r="831" spans="1:28" ht="17" x14ac:dyDescent="0.25">
      <c r="A831" s="3">
        <v>38463895</v>
      </c>
      <c r="B831" s="1">
        <v>43652</v>
      </c>
      <c r="C831" s="13">
        <v>0.57023310185185183</v>
      </c>
      <c r="D831" t="s">
        <v>129</v>
      </c>
      <c r="E831" t="s">
        <v>130</v>
      </c>
      <c r="F831">
        <v>2.09</v>
      </c>
      <c r="G831" t="s">
        <v>130</v>
      </c>
      <c r="H831">
        <v>35.917000000000002</v>
      </c>
      <c r="I831">
        <v>-117.73</v>
      </c>
      <c r="J831">
        <v>4.5999999999999996</v>
      </c>
      <c r="K831" t="s">
        <v>131</v>
      </c>
      <c r="L831">
        <v>55</v>
      </c>
      <c r="M831">
        <v>0.11</v>
      </c>
      <c r="N831">
        <v>0.1</v>
      </c>
      <c r="O831">
        <v>0.22</v>
      </c>
      <c r="P831">
        <v>0</v>
      </c>
      <c r="Q831">
        <v>164</v>
      </c>
      <c r="R831">
        <v>71</v>
      </c>
      <c r="S831">
        <v>170</v>
      </c>
      <c r="T831">
        <v>50</v>
      </c>
      <c r="U831">
        <v>39</v>
      </c>
      <c r="V831">
        <v>8</v>
      </c>
      <c r="W831">
        <v>0</v>
      </c>
      <c r="X831" t="s">
        <v>134</v>
      </c>
      <c r="Y831">
        <v>37</v>
      </c>
      <c r="Z831">
        <v>46</v>
      </c>
      <c r="AA831">
        <v>7</v>
      </c>
      <c r="AB831">
        <v>78</v>
      </c>
    </row>
    <row r="832" spans="1:28" ht="17" x14ac:dyDescent="0.25">
      <c r="A832" s="3">
        <v>38463903</v>
      </c>
      <c r="B832" s="1">
        <v>43652</v>
      </c>
      <c r="C832" s="13">
        <v>0.5706334490740741</v>
      </c>
      <c r="D832" t="s">
        <v>129</v>
      </c>
      <c r="E832" t="s">
        <v>130</v>
      </c>
      <c r="F832">
        <v>3.17</v>
      </c>
      <c r="G832" t="s">
        <v>130</v>
      </c>
      <c r="H832">
        <v>35.590000000000003</v>
      </c>
      <c r="I832">
        <v>-117.42400000000001</v>
      </c>
      <c r="J832">
        <v>6.8</v>
      </c>
      <c r="K832" t="s">
        <v>131</v>
      </c>
      <c r="L832">
        <v>87</v>
      </c>
      <c r="M832">
        <v>0.12</v>
      </c>
      <c r="N832">
        <v>0.11</v>
      </c>
      <c r="O832">
        <v>0.25</v>
      </c>
      <c r="P832">
        <v>0</v>
      </c>
      <c r="Q832">
        <v>134</v>
      </c>
      <c r="R832">
        <v>88</v>
      </c>
      <c r="S832">
        <v>156</v>
      </c>
      <c r="T832">
        <v>15</v>
      </c>
      <c r="U832">
        <v>16</v>
      </c>
      <c r="V832">
        <v>98</v>
      </c>
      <c r="W832">
        <v>39</v>
      </c>
      <c r="X832" t="s">
        <v>131</v>
      </c>
      <c r="Y832">
        <v>99</v>
      </c>
      <c r="Z832">
        <v>56</v>
      </c>
      <c r="AA832">
        <v>51</v>
      </c>
      <c r="AB832">
        <v>94</v>
      </c>
    </row>
    <row r="833" spans="1:28" ht="17" x14ac:dyDescent="0.25">
      <c r="A833" s="3">
        <v>38463911</v>
      </c>
      <c r="B833" s="1">
        <v>43652</v>
      </c>
      <c r="C833" s="13">
        <v>0.57174467592592593</v>
      </c>
      <c r="D833" t="s">
        <v>129</v>
      </c>
      <c r="E833" t="s">
        <v>130</v>
      </c>
      <c r="F833">
        <v>3.64</v>
      </c>
      <c r="G833" t="s">
        <v>47</v>
      </c>
      <c r="H833">
        <v>35.616</v>
      </c>
      <c r="I833">
        <v>-117.476</v>
      </c>
      <c r="J833">
        <v>8.8000000000000007</v>
      </c>
      <c r="K833" t="s">
        <v>131</v>
      </c>
      <c r="L833">
        <v>111</v>
      </c>
      <c r="M833">
        <v>0.14000000000000001</v>
      </c>
      <c r="N833">
        <v>0.11</v>
      </c>
      <c r="O833">
        <v>0.27</v>
      </c>
      <c r="P833">
        <v>0</v>
      </c>
      <c r="Q833">
        <v>355</v>
      </c>
      <c r="R833">
        <v>61</v>
      </c>
      <c r="S833">
        <v>-162</v>
      </c>
      <c r="T833">
        <v>19</v>
      </c>
      <c r="U833">
        <v>23</v>
      </c>
      <c r="V833">
        <v>131</v>
      </c>
      <c r="W833">
        <v>33</v>
      </c>
      <c r="X833" t="s">
        <v>131</v>
      </c>
      <c r="Y833">
        <v>90</v>
      </c>
      <c r="Z833">
        <v>60</v>
      </c>
      <c r="AA833">
        <v>80</v>
      </c>
      <c r="AB833">
        <v>80</v>
      </c>
    </row>
    <row r="834" spans="1:28" ht="17" x14ac:dyDescent="0.25">
      <c r="A834" s="3">
        <v>38463919</v>
      </c>
      <c r="B834" s="1">
        <v>43652</v>
      </c>
      <c r="C834" s="13">
        <v>0.57313715277777777</v>
      </c>
      <c r="D834" t="s">
        <v>129</v>
      </c>
      <c r="E834" t="s">
        <v>130</v>
      </c>
      <c r="F834">
        <v>2.67</v>
      </c>
      <c r="G834" t="s">
        <v>130</v>
      </c>
      <c r="H834">
        <v>35.625999999999998</v>
      </c>
      <c r="I834">
        <v>-117.43</v>
      </c>
      <c r="J834">
        <v>7.7</v>
      </c>
      <c r="K834" t="s">
        <v>131</v>
      </c>
      <c r="L834">
        <v>27</v>
      </c>
      <c r="M834">
        <v>0.11</v>
      </c>
      <c r="N834">
        <v>0.25</v>
      </c>
      <c r="O834">
        <v>0.4</v>
      </c>
      <c r="P834">
        <v>0</v>
      </c>
      <c r="Q834">
        <v>176</v>
      </c>
      <c r="R834">
        <v>86</v>
      </c>
      <c r="S834">
        <v>136</v>
      </c>
      <c r="T834">
        <v>55</v>
      </c>
      <c r="U834">
        <v>55</v>
      </c>
      <c r="V834">
        <v>8</v>
      </c>
      <c r="W834">
        <v>11</v>
      </c>
      <c r="X834" t="s">
        <v>134</v>
      </c>
      <c r="Y834">
        <v>24</v>
      </c>
      <c r="Z834">
        <v>42</v>
      </c>
      <c r="AA834">
        <v>0</v>
      </c>
      <c r="AB834">
        <v>0</v>
      </c>
    </row>
    <row r="835" spans="1:28" x14ac:dyDescent="0.2">
      <c r="A835" s="4">
        <v>38463927</v>
      </c>
      <c r="B835" s="1">
        <v>43652</v>
      </c>
      <c r="C835" s="13">
        <v>0.57326712962962956</v>
      </c>
      <c r="D835" t="s">
        <v>129</v>
      </c>
      <c r="E835" t="s">
        <v>130</v>
      </c>
      <c r="F835">
        <v>2.82</v>
      </c>
      <c r="G835" t="s">
        <v>130</v>
      </c>
      <c r="H835">
        <v>35.890999999999998</v>
      </c>
      <c r="I835">
        <v>-117.675</v>
      </c>
      <c r="J835">
        <v>9</v>
      </c>
      <c r="K835" t="s">
        <v>131</v>
      </c>
      <c r="L835">
        <v>65</v>
      </c>
      <c r="M835">
        <v>0.11</v>
      </c>
      <c r="N835">
        <v>0.13</v>
      </c>
      <c r="O835">
        <v>0.27</v>
      </c>
      <c r="P835">
        <v>0</v>
      </c>
      <c r="Q835">
        <v>7</v>
      </c>
      <c r="R835">
        <v>73</v>
      </c>
      <c r="S835">
        <v>177</v>
      </c>
      <c r="T835">
        <v>26</v>
      </c>
      <c r="U835">
        <v>22</v>
      </c>
      <c r="V835">
        <v>18</v>
      </c>
      <c r="W835">
        <v>15</v>
      </c>
      <c r="X835" t="s">
        <v>131</v>
      </c>
      <c r="Y835">
        <v>87</v>
      </c>
      <c r="Z835">
        <v>44</v>
      </c>
      <c r="AA835">
        <v>17</v>
      </c>
      <c r="AB835">
        <v>121</v>
      </c>
    </row>
    <row r="836" spans="1:28" ht="17" x14ac:dyDescent="0.25">
      <c r="A836" s="3">
        <v>38463935</v>
      </c>
      <c r="B836" s="1">
        <v>43652</v>
      </c>
      <c r="C836" s="13">
        <v>0.57385787037037039</v>
      </c>
      <c r="D836" t="s">
        <v>129</v>
      </c>
      <c r="E836" t="s">
        <v>130</v>
      </c>
      <c r="F836">
        <v>2.06</v>
      </c>
      <c r="G836" t="s">
        <v>130</v>
      </c>
      <c r="H836">
        <v>35.677999999999997</v>
      </c>
      <c r="I836">
        <v>-117.544</v>
      </c>
      <c r="J836">
        <v>11.1</v>
      </c>
      <c r="K836" t="s">
        <v>131</v>
      </c>
      <c r="L836">
        <v>41</v>
      </c>
      <c r="M836">
        <v>0.19</v>
      </c>
      <c r="N836">
        <v>0.23</v>
      </c>
      <c r="O836">
        <v>0.54</v>
      </c>
      <c r="P836">
        <v>0</v>
      </c>
      <c r="Q836">
        <v>320</v>
      </c>
      <c r="R836">
        <v>64</v>
      </c>
      <c r="S836">
        <v>-114</v>
      </c>
      <c r="T836">
        <v>46</v>
      </c>
      <c r="U836">
        <v>43</v>
      </c>
      <c r="V836">
        <v>8</v>
      </c>
      <c r="W836">
        <v>7</v>
      </c>
      <c r="X836" t="s">
        <v>134</v>
      </c>
      <c r="Y836">
        <v>35</v>
      </c>
      <c r="Z836">
        <v>53</v>
      </c>
      <c r="AA836">
        <v>3</v>
      </c>
      <c r="AB836">
        <v>94</v>
      </c>
    </row>
    <row r="837" spans="1:28" x14ac:dyDescent="0.2">
      <c r="A837" s="4">
        <v>38463943</v>
      </c>
      <c r="B837" s="1">
        <v>43652</v>
      </c>
      <c r="C837" s="13">
        <v>0.57419560185185181</v>
      </c>
      <c r="D837" t="s">
        <v>129</v>
      </c>
      <c r="E837" t="s">
        <v>130</v>
      </c>
      <c r="F837">
        <v>2.25</v>
      </c>
      <c r="G837" t="s">
        <v>130</v>
      </c>
      <c r="H837">
        <v>35.658000000000001</v>
      </c>
      <c r="I837">
        <v>-117.47799999999999</v>
      </c>
      <c r="J837">
        <v>0.7</v>
      </c>
      <c r="K837" t="s">
        <v>131</v>
      </c>
      <c r="L837">
        <v>54</v>
      </c>
      <c r="M837">
        <v>0.22</v>
      </c>
      <c r="N837">
        <v>0.23</v>
      </c>
      <c r="O837">
        <v>0.49</v>
      </c>
      <c r="P837">
        <v>0</v>
      </c>
      <c r="Q837">
        <v>310</v>
      </c>
      <c r="R837">
        <v>82</v>
      </c>
      <c r="S837">
        <v>-178</v>
      </c>
      <c r="T837">
        <v>50</v>
      </c>
      <c r="U837">
        <v>31</v>
      </c>
      <c r="V837">
        <v>14</v>
      </c>
      <c r="W837">
        <v>21</v>
      </c>
      <c r="X837" t="s">
        <v>134</v>
      </c>
      <c r="Y837">
        <v>47</v>
      </c>
      <c r="Z837">
        <v>68</v>
      </c>
      <c r="AA837">
        <v>16</v>
      </c>
      <c r="AB837">
        <v>67</v>
      </c>
    </row>
    <row r="838" spans="1:28" ht="17" x14ac:dyDescent="0.25">
      <c r="A838" s="3">
        <v>37492741</v>
      </c>
      <c r="B838" s="1">
        <v>43652</v>
      </c>
      <c r="C838" s="13">
        <v>0.57449814814814815</v>
      </c>
      <c r="D838" t="s">
        <v>129</v>
      </c>
      <c r="E838" t="s">
        <v>130</v>
      </c>
      <c r="F838">
        <v>2.14</v>
      </c>
      <c r="G838" t="s">
        <v>130</v>
      </c>
      <c r="H838">
        <v>35.918999999999997</v>
      </c>
      <c r="I838">
        <v>-117.714</v>
      </c>
      <c r="J838">
        <v>4.0999999999999996</v>
      </c>
      <c r="K838" t="s">
        <v>131</v>
      </c>
      <c r="L838">
        <v>33</v>
      </c>
      <c r="M838">
        <v>0.09</v>
      </c>
      <c r="N838">
        <v>0.15</v>
      </c>
      <c r="O838">
        <v>0.31</v>
      </c>
      <c r="P838">
        <v>0</v>
      </c>
      <c r="Q838">
        <v>208</v>
      </c>
      <c r="R838">
        <v>58</v>
      </c>
      <c r="S838">
        <v>-98</v>
      </c>
      <c r="T838">
        <v>35</v>
      </c>
      <c r="U838">
        <v>35</v>
      </c>
      <c r="V838">
        <v>9</v>
      </c>
      <c r="W838">
        <v>0</v>
      </c>
      <c r="X838" t="s">
        <v>132</v>
      </c>
      <c r="Y838">
        <v>60</v>
      </c>
      <c r="Z838">
        <v>35</v>
      </c>
      <c r="AA838">
        <v>5</v>
      </c>
      <c r="AB838">
        <v>143</v>
      </c>
    </row>
    <row r="839" spans="1:28" x14ac:dyDescent="0.2">
      <c r="A839" s="4">
        <v>38463967</v>
      </c>
      <c r="B839" s="1">
        <v>43652</v>
      </c>
      <c r="C839" s="13">
        <v>0.57618692129629634</v>
      </c>
      <c r="D839" t="s">
        <v>129</v>
      </c>
      <c r="E839" t="s">
        <v>130</v>
      </c>
      <c r="F839">
        <v>2.54</v>
      </c>
      <c r="G839" t="s">
        <v>130</v>
      </c>
      <c r="H839">
        <v>35.671999999999997</v>
      </c>
      <c r="I839">
        <v>-117.49299999999999</v>
      </c>
      <c r="J839">
        <v>4.4000000000000004</v>
      </c>
      <c r="K839" t="s">
        <v>131</v>
      </c>
      <c r="L839">
        <v>39</v>
      </c>
      <c r="M839">
        <v>0.11</v>
      </c>
      <c r="N839">
        <v>0.17</v>
      </c>
      <c r="O839">
        <v>0.49</v>
      </c>
      <c r="P839">
        <v>0</v>
      </c>
      <c r="Q839">
        <v>307</v>
      </c>
      <c r="R839">
        <v>79</v>
      </c>
      <c r="S839">
        <v>175</v>
      </c>
      <c r="T839">
        <v>19</v>
      </c>
      <c r="U839">
        <v>32</v>
      </c>
      <c r="V839">
        <v>15</v>
      </c>
      <c r="W839">
        <v>0</v>
      </c>
      <c r="X839" t="s">
        <v>133</v>
      </c>
      <c r="Y839">
        <v>79</v>
      </c>
      <c r="Z839">
        <v>49</v>
      </c>
      <c r="AA839">
        <v>14</v>
      </c>
      <c r="AB839">
        <v>94</v>
      </c>
    </row>
    <row r="840" spans="1:28" x14ac:dyDescent="0.2">
      <c r="A840" s="4">
        <v>38463975</v>
      </c>
      <c r="B840" s="1">
        <v>43652</v>
      </c>
      <c r="C840" s="13">
        <v>0.57705717592592587</v>
      </c>
      <c r="D840" t="s">
        <v>129</v>
      </c>
      <c r="E840" t="s">
        <v>130</v>
      </c>
      <c r="F840">
        <v>2.65</v>
      </c>
      <c r="G840" t="s">
        <v>130</v>
      </c>
      <c r="H840">
        <v>35.872</v>
      </c>
      <c r="I840">
        <v>-117.684</v>
      </c>
      <c r="J840">
        <v>2.7</v>
      </c>
      <c r="K840" t="s">
        <v>131</v>
      </c>
      <c r="L840">
        <v>55</v>
      </c>
      <c r="M840">
        <v>0.12</v>
      </c>
      <c r="N840">
        <v>0.13</v>
      </c>
      <c r="O840">
        <v>0.21</v>
      </c>
      <c r="P840">
        <v>0</v>
      </c>
      <c r="Q840">
        <v>304</v>
      </c>
      <c r="R840">
        <v>70</v>
      </c>
      <c r="S840">
        <v>-171</v>
      </c>
      <c r="T840">
        <v>18</v>
      </c>
      <c r="U840">
        <v>14</v>
      </c>
      <c r="V840">
        <v>20</v>
      </c>
      <c r="W840">
        <v>4</v>
      </c>
      <c r="X840" t="s">
        <v>131</v>
      </c>
      <c r="Y840">
        <v>99</v>
      </c>
      <c r="Z840">
        <v>63</v>
      </c>
      <c r="AA840">
        <v>22</v>
      </c>
      <c r="AB840">
        <v>61</v>
      </c>
    </row>
    <row r="841" spans="1:28" ht="17" x14ac:dyDescent="0.25">
      <c r="A841" s="3">
        <v>38463991</v>
      </c>
      <c r="B841" s="1">
        <v>43652</v>
      </c>
      <c r="C841" s="13">
        <v>0.57762662037037038</v>
      </c>
      <c r="D841" t="s">
        <v>129</v>
      </c>
      <c r="E841" t="s">
        <v>130</v>
      </c>
      <c r="F841">
        <v>2.15</v>
      </c>
      <c r="G841" t="s">
        <v>130</v>
      </c>
      <c r="H841">
        <v>35.862000000000002</v>
      </c>
      <c r="I841">
        <v>-117.679</v>
      </c>
      <c r="J841">
        <v>7.3</v>
      </c>
      <c r="K841" t="s">
        <v>131</v>
      </c>
      <c r="L841">
        <v>44</v>
      </c>
      <c r="M841">
        <v>0.13</v>
      </c>
      <c r="N841">
        <v>0.18</v>
      </c>
      <c r="O841">
        <v>0.47</v>
      </c>
      <c r="P841">
        <v>0</v>
      </c>
      <c r="Q841">
        <v>347</v>
      </c>
      <c r="R841">
        <v>73</v>
      </c>
      <c r="S841">
        <v>145</v>
      </c>
      <c r="T841">
        <v>38</v>
      </c>
      <c r="U841">
        <v>38</v>
      </c>
      <c r="V841">
        <v>8</v>
      </c>
      <c r="W841">
        <v>0</v>
      </c>
      <c r="X841" t="s">
        <v>132</v>
      </c>
      <c r="Y841">
        <v>58</v>
      </c>
      <c r="Z841">
        <v>57</v>
      </c>
      <c r="AA841">
        <v>4</v>
      </c>
      <c r="AB841">
        <v>74</v>
      </c>
    </row>
    <row r="842" spans="1:28" x14ac:dyDescent="0.2">
      <c r="A842" s="4">
        <v>38463999</v>
      </c>
      <c r="B842" s="1">
        <v>43652</v>
      </c>
      <c r="C842" s="13">
        <v>0.5782042824074074</v>
      </c>
      <c r="D842" t="s">
        <v>129</v>
      </c>
      <c r="E842" t="s">
        <v>130</v>
      </c>
      <c r="F842">
        <v>2.13</v>
      </c>
      <c r="G842" t="s">
        <v>130</v>
      </c>
      <c r="H842">
        <v>35.929000000000002</v>
      </c>
      <c r="I842">
        <v>-117.687</v>
      </c>
      <c r="J842">
        <v>3.2</v>
      </c>
      <c r="K842" t="s">
        <v>131</v>
      </c>
      <c r="L842">
        <v>55</v>
      </c>
      <c r="M842">
        <v>0.11</v>
      </c>
      <c r="N842">
        <v>0.11</v>
      </c>
      <c r="O842">
        <v>0.28999999999999998</v>
      </c>
      <c r="P842">
        <v>0</v>
      </c>
      <c r="Q842">
        <v>161</v>
      </c>
      <c r="R842">
        <v>81</v>
      </c>
      <c r="S842">
        <v>-164</v>
      </c>
      <c r="T842">
        <v>26</v>
      </c>
      <c r="U842">
        <v>27</v>
      </c>
      <c r="V842">
        <v>13</v>
      </c>
      <c r="W842">
        <v>23</v>
      </c>
      <c r="X842" t="s">
        <v>133</v>
      </c>
      <c r="Y842">
        <v>82</v>
      </c>
      <c r="Z842">
        <v>59</v>
      </c>
      <c r="AA842">
        <v>12</v>
      </c>
      <c r="AB842">
        <v>61</v>
      </c>
    </row>
    <row r="843" spans="1:28" ht="17" x14ac:dyDescent="0.25">
      <c r="A843" s="3">
        <v>38464015</v>
      </c>
      <c r="B843" s="1">
        <v>43652</v>
      </c>
      <c r="C843" s="13">
        <v>0.57880995370370369</v>
      </c>
      <c r="D843" t="s">
        <v>129</v>
      </c>
      <c r="E843" t="s">
        <v>130</v>
      </c>
      <c r="F843">
        <v>2.2599999999999998</v>
      </c>
      <c r="G843" t="s">
        <v>130</v>
      </c>
      <c r="H843">
        <v>35.93</v>
      </c>
      <c r="I843">
        <v>-117.687</v>
      </c>
      <c r="J843">
        <v>2.7</v>
      </c>
      <c r="K843" t="s">
        <v>131</v>
      </c>
      <c r="L843">
        <v>78</v>
      </c>
      <c r="M843">
        <v>0.11</v>
      </c>
      <c r="N843">
        <v>0.1</v>
      </c>
      <c r="O843">
        <v>0.16</v>
      </c>
      <c r="P843">
        <v>0</v>
      </c>
      <c r="Q843">
        <v>165</v>
      </c>
      <c r="R843">
        <v>77</v>
      </c>
      <c r="S843">
        <v>-135</v>
      </c>
      <c r="T843">
        <v>40</v>
      </c>
      <c r="U843">
        <v>34</v>
      </c>
      <c r="V843">
        <v>13</v>
      </c>
      <c r="W843">
        <v>29</v>
      </c>
      <c r="X843" t="s">
        <v>132</v>
      </c>
      <c r="Y843">
        <v>67</v>
      </c>
      <c r="Z843">
        <v>59</v>
      </c>
      <c r="AA843">
        <v>16</v>
      </c>
      <c r="AB843">
        <v>51</v>
      </c>
    </row>
    <row r="844" spans="1:28" x14ac:dyDescent="0.2">
      <c r="A844" s="4">
        <v>38464023</v>
      </c>
      <c r="B844" s="1">
        <v>43652</v>
      </c>
      <c r="C844" s="13">
        <v>0.57938321759259259</v>
      </c>
      <c r="D844" t="s">
        <v>129</v>
      </c>
      <c r="E844" t="s">
        <v>130</v>
      </c>
      <c r="F844">
        <v>2.41</v>
      </c>
      <c r="G844" t="s">
        <v>130</v>
      </c>
      <c r="H844">
        <v>35.868000000000002</v>
      </c>
      <c r="I844">
        <v>-117.70699999999999</v>
      </c>
      <c r="J844">
        <v>8.6999999999999993</v>
      </c>
      <c r="K844" t="s">
        <v>131</v>
      </c>
      <c r="L844">
        <v>62</v>
      </c>
      <c r="M844">
        <v>0.1</v>
      </c>
      <c r="N844">
        <v>0.11</v>
      </c>
      <c r="O844">
        <v>0.34</v>
      </c>
      <c r="P844">
        <v>0</v>
      </c>
      <c r="Q844">
        <v>312</v>
      </c>
      <c r="R844">
        <v>45</v>
      </c>
      <c r="S844">
        <v>138</v>
      </c>
      <c r="T844">
        <v>30</v>
      </c>
      <c r="U844">
        <v>29</v>
      </c>
      <c r="V844">
        <v>12</v>
      </c>
      <c r="W844">
        <v>12</v>
      </c>
      <c r="X844" t="s">
        <v>133</v>
      </c>
      <c r="Y844">
        <v>73</v>
      </c>
      <c r="Z844">
        <v>52</v>
      </c>
      <c r="AA844">
        <v>7</v>
      </c>
      <c r="AB844">
        <v>93</v>
      </c>
    </row>
    <row r="845" spans="1:28" x14ac:dyDescent="0.2">
      <c r="A845" s="4">
        <v>38464031</v>
      </c>
      <c r="B845" s="1">
        <v>43652</v>
      </c>
      <c r="C845" s="13">
        <v>0.57976493055555556</v>
      </c>
      <c r="D845" t="s">
        <v>129</v>
      </c>
      <c r="E845" t="s">
        <v>130</v>
      </c>
      <c r="F845">
        <v>2.72</v>
      </c>
      <c r="G845" t="s">
        <v>130</v>
      </c>
      <c r="H845">
        <v>35.886000000000003</v>
      </c>
      <c r="I845">
        <v>-117.718</v>
      </c>
      <c r="J845">
        <v>2.8</v>
      </c>
      <c r="K845" t="s">
        <v>131</v>
      </c>
      <c r="L845">
        <v>59</v>
      </c>
      <c r="M845">
        <v>0.14000000000000001</v>
      </c>
      <c r="N845">
        <v>0.15</v>
      </c>
      <c r="O845">
        <v>0.71</v>
      </c>
      <c r="P845">
        <v>0</v>
      </c>
      <c r="Q845">
        <v>131</v>
      </c>
      <c r="R845">
        <v>84</v>
      </c>
      <c r="S845">
        <v>-176</v>
      </c>
      <c r="T845">
        <v>26</v>
      </c>
      <c r="U845">
        <v>24</v>
      </c>
      <c r="V845">
        <v>18</v>
      </c>
      <c r="W845">
        <v>24</v>
      </c>
      <c r="X845" t="s">
        <v>133</v>
      </c>
      <c r="Y845">
        <v>68</v>
      </c>
      <c r="Z845">
        <v>72</v>
      </c>
      <c r="AA845">
        <v>21</v>
      </c>
      <c r="AB845">
        <v>43</v>
      </c>
    </row>
    <row r="846" spans="1:28" x14ac:dyDescent="0.2">
      <c r="A846" s="4">
        <v>38464039</v>
      </c>
      <c r="B846" s="1">
        <v>43652</v>
      </c>
      <c r="C846" s="13">
        <v>0.58034641203703707</v>
      </c>
      <c r="D846" t="s">
        <v>129</v>
      </c>
      <c r="E846" t="s">
        <v>130</v>
      </c>
      <c r="F846">
        <v>2.52</v>
      </c>
      <c r="G846" t="s">
        <v>130</v>
      </c>
      <c r="H846">
        <v>35.875</v>
      </c>
      <c r="I846">
        <v>-117.697</v>
      </c>
      <c r="J846">
        <v>8.1999999999999993</v>
      </c>
      <c r="K846" t="s">
        <v>131</v>
      </c>
      <c r="L846">
        <v>57</v>
      </c>
      <c r="M846">
        <v>0.13</v>
      </c>
      <c r="N846">
        <v>0.14000000000000001</v>
      </c>
      <c r="O846">
        <v>0.4</v>
      </c>
      <c r="P846">
        <v>0</v>
      </c>
      <c r="Q846">
        <v>350</v>
      </c>
      <c r="R846">
        <v>85</v>
      </c>
      <c r="S846">
        <v>-173</v>
      </c>
      <c r="T846">
        <v>26</v>
      </c>
      <c r="U846">
        <v>23</v>
      </c>
      <c r="V846">
        <v>17</v>
      </c>
      <c r="W846">
        <v>7</v>
      </c>
      <c r="X846" t="s">
        <v>131</v>
      </c>
      <c r="Y846">
        <v>87</v>
      </c>
      <c r="Z846">
        <v>37</v>
      </c>
      <c r="AA846">
        <v>13</v>
      </c>
      <c r="AB846">
        <v>86</v>
      </c>
    </row>
    <row r="847" spans="1:28" ht="17" x14ac:dyDescent="0.25">
      <c r="A847" s="3">
        <v>38464047</v>
      </c>
      <c r="B847" s="1">
        <v>43652</v>
      </c>
      <c r="C847" s="13">
        <v>0.58045243055555551</v>
      </c>
      <c r="D847" t="s">
        <v>129</v>
      </c>
      <c r="E847" t="s">
        <v>130</v>
      </c>
      <c r="F847">
        <v>3.54</v>
      </c>
      <c r="G847" t="s">
        <v>47</v>
      </c>
      <c r="H847">
        <v>35.868000000000002</v>
      </c>
      <c r="I847">
        <v>-117.705</v>
      </c>
      <c r="J847">
        <v>7.9</v>
      </c>
      <c r="K847" t="s">
        <v>131</v>
      </c>
      <c r="L847">
        <v>99</v>
      </c>
      <c r="M847">
        <v>0.14000000000000001</v>
      </c>
      <c r="N847">
        <v>0.11</v>
      </c>
      <c r="O847">
        <v>0.28000000000000003</v>
      </c>
      <c r="P847">
        <v>0</v>
      </c>
      <c r="Q847">
        <v>120</v>
      </c>
      <c r="R847">
        <v>22</v>
      </c>
      <c r="S847">
        <v>134</v>
      </c>
      <c r="T847">
        <v>26</v>
      </c>
      <c r="U847">
        <v>33</v>
      </c>
      <c r="V847">
        <v>124</v>
      </c>
      <c r="W847">
        <v>36</v>
      </c>
      <c r="X847" t="s">
        <v>133</v>
      </c>
      <c r="Y847">
        <v>67</v>
      </c>
      <c r="Z847">
        <v>61</v>
      </c>
      <c r="AA847">
        <v>56</v>
      </c>
      <c r="AB847">
        <v>78</v>
      </c>
    </row>
    <row r="848" spans="1:28" x14ac:dyDescent="0.2">
      <c r="A848" s="4">
        <v>38464071</v>
      </c>
      <c r="B848" s="1">
        <v>43652</v>
      </c>
      <c r="C848" s="13">
        <v>0.58195659722222215</v>
      </c>
      <c r="D848" t="s">
        <v>129</v>
      </c>
      <c r="E848" t="s">
        <v>130</v>
      </c>
      <c r="F848">
        <v>2.64</v>
      </c>
      <c r="G848" t="s">
        <v>130</v>
      </c>
      <c r="H848">
        <v>35.816000000000003</v>
      </c>
      <c r="I848">
        <v>-117.642</v>
      </c>
      <c r="J848">
        <v>6.1</v>
      </c>
      <c r="K848" t="s">
        <v>131</v>
      </c>
      <c r="L848">
        <v>55</v>
      </c>
      <c r="M848">
        <v>0.13</v>
      </c>
      <c r="N848">
        <v>0.14000000000000001</v>
      </c>
      <c r="O848">
        <v>0.41</v>
      </c>
      <c r="P848">
        <v>0</v>
      </c>
      <c r="Q848">
        <v>318</v>
      </c>
      <c r="R848">
        <v>86</v>
      </c>
      <c r="S848">
        <v>155</v>
      </c>
      <c r="T848">
        <v>18</v>
      </c>
      <c r="U848">
        <v>20</v>
      </c>
      <c r="V848">
        <v>20</v>
      </c>
      <c r="W848">
        <v>8</v>
      </c>
      <c r="X848" t="s">
        <v>131</v>
      </c>
      <c r="Y848">
        <v>97</v>
      </c>
      <c r="Z848">
        <v>22</v>
      </c>
      <c r="AA848">
        <v>12</v>
      </c>
      <c r="AB848">
        <v>122</v>
      </c>
    </row>
    <row r="849" spans="1:28" ht="17" x14ac:dyDescent="0.25">
      <c r="A849" s="3">
        <v>38464087</v>
      </c>
      <c r="B849" s="1">
        <v>43652</v>
      </c>
      <c r="C849" s="13">
        <v>0.58288240740740738</v>
      </c>
      <c r="D849" t="s">
        <v>129</v>
      </c>
      <c r="E849" t="s">
        <v>130</v>
      </c>
      <c r="F849">
        <v>2.82</v>
      </c>
      <c r="G849" t="s">
        <v>130</v>
      </c>
      <c r="H849">
        <v>35.94</v>
      </c>
      <c r="I849">
        <v>-117.705</v>
      </c>
      <c r="J849">
        <v>2.1</v>
      </c>
      <c r="K849" t="s">
        <v>131</v>
      </c>
      <c r="L849">
        <v>54</v>
      </c>
      <c r="M849">
        <v>0.14000000000000001</v>
      </c>
      <c r="N849">
        <v>0.13</v>
      </c>
      <c r="O849">
        <v>0.19</v>
      </c>
      <c r="P849">
        <v>0</v>
      </c>
      <c r="Q849">
        <v>176</v>
      </c>
      <c r="R849">
        <v>79</v>
      </c>
      <c r="S849">
        <v>-125</v>
      </c>
      <c r="T849">
        <v>33</v>
      </c>
      <c r="U849">
        <v>32</v>
      </c>
      <c r="V849">
        <v>14</v>
      </c>
      <c r="W849">
        <v>12</v>
      </c>
      <c r="X849" t="s">
        <v>132</v>
      </c>
      <c r="Y849">
        <v>53</v>
      </c>
      <c r="Z849">
        <v>59</v>
      </c>
      <c r="AA849">
        <v>15</v>
      </c>
      <c r="AB849">
        <v>46</v>
      </c>
    </row>
    <row r="850" spans="1:28" ht="17" x14ac:dyDescent="0.25">
      <c r="A850" s="3">
        <v>38464151</v>
      </c>
      <c r="B850" s="1">
        <v>43652</v>
      </c>
      <c r="C850" s="13">
        <v>0.58676203703703711</v>
      </c>
      <c r="D850" t="s">
        <v>129</v>
      </c>
      <c r="E850" t="s">
        <v>130</v>
      </c>
      <c r="F850">
        <v>2.33</v>
      </c>
      <c r="G850" t="s">
        <v>130</v>
      </c>
      <c r="H850">
        <v>35.756</v>
      </c>
      <c r="I850">
        <v>-117.56399999999999</v>
      </c>
      <c r="J850">
        <v>9.1</v>
      </c>
      <c r="K850" t="s">
        <v>131</v>
      </c>
      <c r="L850">
        <v>44</v>
      </c>
      <c r="M850">
        <v>0.15</v>
      </c>
      <c r="N850">
        <v>0.19</v>
      </c>
      <c r="O850">
        <v>0.59</v>
      </c>
      <c r="P850">
        <v>0</v>
      </c>
      <c r="Q850">
        <v>316</v>
      </c>
      <c r="R850">
        <v>12</v>
      </c>
      <c r="S850">
        <v>-135</v>
      </c>
      <c r="T850">
        <v>40</v>
      </c>
      <c r="U850">
        <v>41</v>
      </c>
      <c r="V850">
        <v>18</v>
      </c>
      <c r="W850">
        <v>43</v>
      </c>
      <c r="X850" t="s">
        <v>132</v>
      </c>
      <c r="Y850">
        <v>54</v>
      </c>
      <c r="Z850">
        <v>56</v>
      </c>
      <c r="AA850">
        <v>9</v>
      </c>
      <c r="AB850">
        <v>94</v>
      </c>
    </row>
    <row r="851" spans="1:28" x14ac:dyDescent="0.2">
      <c r="A851" s="4">
        <v>38464159</v>
      </c>
      <c r="B851" s="1">
        <v>43652</v>
      </c>
      <c r="C851" s="13">
        <v>0.58718136574074076</v>
      </c>
      <c r="D851" t="s">
        <v>129</v>
      </c>
      <c r="E851" t="s">
        <v>130</v>
      </c>
      <c r="F851">
        <v>2.78</v>
      </c>
      <c r="G851" t="s">
        <v>130</v>
      </c>
      <c r="H851">
        <v>35.881999999999998</v>
      </c>
      <c r="I851">
        <v>-117.696</v>
      </c>
      <c r="J851">
        <v>7.6</v>
      </c>
      <c r="K851" t="s">
        <v>131</v>
      </c>
      <c r="L851">
        <v>62</v>
      </c>
      <c r="M851">
        <v>0.11</v>
      </c>
      <c r="N851">
        <v>0.11</v>
      </c>
      <c r="O851">
        <v>0.4</v>
      </c>
      <c r="P851">
        <v>0</v>
      </c>
      <c r="Q851">
        <v>169</v>
      </c>
      <c r="R851">
        <v>53</v>
      </c>
      <c r="S851">
        <v>-121</v>
      </c>
      <c r="T851">
        <v>20</v>
      </c>
      <c r="U851">
        <v>21</v>
      </c>
      <c r="V851">
        <v>21</v>
      </c>
      <c r="W851">
        <v>16</v>
      </c>
      <c r="X851" t="s">
        <v>131</v>
      </c>
      <c r="Y851">
        <v>95</v>
      </c>
      <c r="Z851">
        <v>35</v>
      </c>
      <c r="AA851">
        <v>15</v>
      </c>
      <c r="AB851">
        <v>100</v>
      </c>
    </row>
    <row r="852" spans="1:28" x14ac:dyDescent="0.2">
      <c r="A852" s="4">
        <v>38464199</v>
      </c>
      <c r="B852" s="1">
        <v>43652</v>
      </c>
      <c r="C852" s="13">
        <v>0.58999085648148142</v>
      </c>
      <c r="D852" t="s">
        <v>129</v>
      </c>
      <c r="E852" t="s">
        <v>130</v>
      </c>
      <c r="F852">
        <v>2.84</v>
      </c>
      <c r="G852" t="s">
        <v>130</v>
      </c>
      <c r="H852">
        <v>35.909999999999997</v>
      </c>
      <c r="I852">
        <v>-117.749</v>
      </c>
      <c r="J852">
        <v>8</v>
      </c>
      <c r="K852" t="s">
        <v>131</v>
      </c>
      <c r="L852">
        <v>75</v>
      </c>
      <c r="M852">
        <v>0.18</v>
      </c>
      <c r="N852">
        <v>0.18</v>
      </c>
      <c r="O852">
        <v>0.39</v>
      </c>
      <c r="P852">
        <v>0</v>
      </c>
      <c r="Q852">
        <v>325</v>
      </c>
      <c r="R852">
        <v>84</v>
      </c>
      <c r="S852">
        <v>-172</v>
      </c>
      <c r="T852">
        <v>19</v>
      </c>
      <c r="U852">
        <v>27</v>
      </c>
      <c r="V852">
        <v>18</v>
      </c>
      <c r="W852">
        <v>6</v>
      </c>
      <c r="X852" t="s">
        <v>133</v>
      </c>
      <c r="Y852">
        <v>78</v>
      </c>
      <c r="Z852">
        <v>37</v>
      </c>
      <c r="AA852">
        <v>30</v>
      </c>
      <c r="AB852">
        <v>121</v>
      </c>
    </row>
    <row r="853" spans="1:28" ht="17" x14ac:dyDescent="0.25">
      <c r="A853" s="3">
        <v>38464215</v>
      </c>
      <c r="B853" s="1">
        <v>43652</v>
      </c>
      <c r="C853" s="13">
        <v>0.59123194444444438</v>
      </c>
      <c r="D853" t="s">
        <v>129</v>
      </c>
      <c r="E853" t="s">
        <v>130</v>
      </c>
      <c r="F853">
        <v>2.62</v>
      </c>
      <c r="G853" t="s">
        <v>130</v>
      </c>
      <c r="H853">
        <v>35.807000000000002</v>
      </c>
      <c r="I853">
        <v>-117.63200000000001</v>
      </c>
      <c r="J853">
        <v>8.8000000000000007</v>
      </c>
      <c r="K853" t="s">
        <v>131</v>
      </c>
      <c r="L853">
        <v>38</v>
      </c>
      <c r="M853">
        <v>0.1</v>
      </c>
      <c r="N853">
        <v>0.19</v>
      </c>
      <c r="O853">
        <v>0.33</v>
      </c>
      <c r="P853">
        <v>0</v>
      </c>
      <c r="Q853">
        <v>331</v>
      </c>
      <c r="R853">
        <v>38</v>
      </c>
      <c r="S853">
        <v>-89</v>
      </c>
      <c r="T853">
        <v>40</v>
      </c>
      <c r="U853">
        <v>39</v>
      </c>
      <c r="V853">
        <v>8</v>
      </c>
      <c r="W853">
        <v>43</v>
      </c>
      <c r="X853" t="s">
        <v>134</v>
      </c>
      <c r="Y853">
        <v>46</v>
      </c>
      <c r="Z853">
        <v>36</v>
      </c>
      <c r="AA853">
        <v>8</v>
      </c>
      <c r="AB853">
        <v>99</v>
      </c>
    </row>
    <row r="854" spans="1:28" ht="17" x14ac:dyDescent="0.25">
      <c r="A854" s="3">
        <v>38464223</v>
      </c>
      <c r="B854" s="1">
        <v>43652</v>
      </c>
      <c r="C854" s="13">
        <v>0.5914783564814815</v>
      </c>
      <c r="D854" t="s">
        <v>129</v>
      </c>
      <c r="E854" t="s">
        <v>130</v>
      </c>
      <c r="F854">
        <v>2.5499999999999998</v>
      </c>
      <c r="G854" t="s">
        <v>130</v>
      </c>
      <c r="H854">
        <v>35.628</v>
      </c>
      <c r="I854">
        <v>-117.456</v>
      </c>
      <c r="J854">
        <v>2</v>
      </c>
      <c r="K854" t="s">
        <v>131</v>
      </c>
      <c r="L854">
        <v>51</v>
      </c>
      <c r="M854">
        <v>0.17</v>
      </c>
      <c r="N854">
        <v>0.22</v>
      </c>
      <c r="O854">
        <v>0.34</v>
      </c>
      <c r="P854">
        <v>0</v>
      </c>
      <c r="Q854">
        <v>300</v>
      </c>
      <c r="R854">
        <v>89</v>
      </c>
      <c r="S854">
        <v>125</v>
      </c>
      <c r="T854">
        <v>41</v>
      </c>
      <c r="U854">
        <v>39</v>
      </c>
      <c r="V854">
        <v>12</v>
      </c>
      <c r="W854">
        <v>22</v>
      </c>
      <c r="X854" t="s">
        <v>134</v>
      </c>
      <c r="Y854">
        <v>46</v>
      </c>
      <c r="Z854">
        <v>72</v>
      </c>
      <c r="AA854">
        <v>7</v>
      </c>
      <c r="AB854">
        <v>66</v>
      </c>
    </row>
    <row r="855" spans="1:28" ht="17" x14ac:dyDescent="0.25">
      <c r="A855" s="3">
        <v>38464247</v>
      </c>
      <c r="B855" s="1">
        <v>43652</v>
      </c>
      <c r="C855" s="13">
        <v>0.59469201388888893</v>
      </c>
      <c r="D855" t="s">
        <v>129</v>
      </c>
      <c r="E855" t="s">
        <v>130</v>
      </c>
      <c r="F855">
        <v>2.46</v>
      </c>
      <c r="G855" t="s">
        <v>130</v>
      </c>
      <c r="H855">
        <v>35.69</v>
      </c>
      <c r="I855">
        <v>-117.53</v>
      </c>
      <c r="J855">
        <v>8.1999999999999993</v>
      </c>
      <c r="K855" t="s">
        <v>131</v>
      </c>
      <c r="L855">
        <v>56</v>
      </c>
      <c r="M855">
        <v>0.14000000000000001</v>
      </c>
      <c r="N855">
        <v>0.17</v>
      </c>
      <c r="O855">
        <v>0.66</v>
      </c>
      <c r="P855">
        <v>0</v>
      </c>
      <c r="Q855">
        <v>290</v>
      </c>
      <c r="R855">
        <v>77</v>
      </c>
      <c r="S855">
        <v>175</v>
      </c>
      <c r="T855">
        <v>19</v>
      </c>
      <c r="U855">
        <v>23</v>
      </c>
      <c r="V855">
        <v>22</v>
      </c>
      <c r="W855">
        <v>19</v>
      </c>
      <c r="X855" t="s">
        <v>131</v>
      </c>
      <c r="Y855">
        <v>86</v>
      </c>
      <c r="Z855">
        <v>68</v>
      </c>
      <c r="AA855">
        <v>16</v>
      </c>
      <c r="AB855">
        <v>78</v>
      </c>
    </row>
    <row r="856" spans="1:28" x14ac:dyDescent="0.2">
      <c r="A856" s="4">
        <v>38464295</v>
      </c>
      <c r="B856" s="1">
        <v>43652</v>
      </c>
      <c r="C856" s="13">
        <v>0.59713564814814812</v>
      </c>
      <c r="D856" t="s">
        <v>129</v>
      </c>
      <c r="E856" t="s">
        <v>130</v>
      </c>
      <c r="F856">
        <v>2.64</v>
      </c>
      <c r="G856" t="s">
        <v>130</v>
      </c>
      <c r="H856">
        <v>35.707999999999998</v>
      </c>
      <c r="I856">
        <v>-117.52800000000001</v>
      </c>
      <c r="J856">
        <v>6.4</v>
      </c>
      <c r="K856" t="s">
        <v>131</v>
      </c>
      <c r="L856">
        <v>55</v>
      </c>
      <c r="M856">
        <v>0.13</v>
      </c>
      <c r="N856">
        <v>0.15</v>
      </c>
      <c r="O856">
        <v>0.65</v>
      </c>
      <c r="P856">
        <v>0</v>
      </c>
      <c r="Q856">
        <v>290</v>
      </c>
      <c r="R856">
        <v>84</v>
      </c>
      <c r="S856">
        <v>-174</v>
      </c>
      <c r="T856">
        <v>18</v>
      </c>
      <c r="U856">
        <v>20</v>
      </c>
      <c r="V856">
        <v>19</v>
      </c>
      <c r="W856">
        <v>0</v>
      </c>
      <c r="X856" t="s">
        <v>131</v>
      </c>
      <c r="Y856">
        <v>98</v>
      </c>
      <c r="Z856">
        <v>22</v>
      </c>
      <c r="AA856">
        <v>20</v>
      </c>
      <c r="AB856">
        <v>154</v>
      </c>
    </row>
    <row r="857" spans="1:28" x14ac:dyDescent="0.2">
      <c r="A857" s="4">
        <v>38464311</v>
      </c>
      <c r="B857" s="1">
        <v>43652</v>
      </c>
      <c r="C857" s="13">
        <v>0.59791261574074073</v>
      </c>
      <c r="D857" t="s">
        <v>129</v>
      </c>
      <c r="E857" t="s">
        <v>130</v>
      </c>
      <c r="F857">
        <v>2.57</v>
      </c>
      <c r="G857" t="s">
        <v>130</v>
      </c>
      <c r="H857">
        <v>35.656999999999996</v>
      </c>
      <c r="I857">
        <v>-117.52200000000001</v>
      </c>
      <c r="J857">
        <v>10.3</v>
      </c>
      <c r="K857" t="s">
        <v>131</v>
      </c>
      <c r="L857">
        <v>49</v>
      </c>
      <c r="M857">
        <v>0.15</v>
      </c>
      <c r="N857">
        <v>0.2</v>
      </c>
      <c r="O857">
        <v>0.4</v>
      </c>
      <c r="P857">
        <v>0</v>
      </c>
      <c r="Q857">
        <v>341</v>
      </c>
      <c r="R857">
        <v>88</v>
      </c>
      <c r="S857">
        <v>-178</v>
      </c>
      <c r="T857">
        <v>23</v>
      </c>
      <c r="U857">
        <v>25</v>
      </c>
      <c r="V857">
        <v>10</v>
      </c>
      <c r="W857">
        <v>2</v>
      </c>
      <c r="X857" t="s">
        <v>131</v>
      </c>
      <c r="Y857">
        <v>92</v>
      </c>
      <c r="Z857">
        <v>31</v>
      </c>
      <c r="AA857">
        <v>14</v>
      </c>
      <c r="AB857">
        <v>134</v>
      </c>
    </row>
    <row r="858" spans="1:28" x14ac:dyDescent="0.2">
      <c r="A858" s="4">
        <v>38464319</v>
      </c>
      <c r="B858" s="1">
        <v>43652</v>
      </c>
      <c r="C858" s="13">
        <v>0.600406712962963</v>
      </c>
      <c r="D858" t="s">
        <v>129</v>
      </c>
      <c r="E858" t="s">
        <v>130</v>
      </c>
      <c r="F858">
        <v>2.87</v>
      </c>
      <c r="G858" t="s">
        <v>130</v>
      </c>
      <c r="H858">
        <v>35.933</v>
      </c>
      <c r="I858">
        <v>-117.747</v>
      </c>
      <c r="J858">
        <v>7.4</v>
      </c>
      <c r="K858" t="s">
        <v>131</v>
      </c>
      <c r="L858">
        <v>83</v>
      </c>
      <c r="M858">
        <v>0.19</v>
      </c>
      <c r="N858">
        <v>0.16</v>
      </c>
      <c r="O858">
        <v>0.41</v>
      </c>
      <c r="P858">
        <v>0</v>
      </c>
      <c r="Q858">
        <v>354</v>
      </c>
      <c r="R858">
        <v>88</v>
      </c>
      <c r="S858">
        <v>176</v>
      </c>
      <c r="T858">
        <v>15</v>
      </c>
      <c r="U858">
        <v>16</v>
      </c>
      <c r="V858">
        <v>29</v>
      </c>
      <c r="W858">
        <v>12</v>
      </c>
      <c r="X858" t="s">
        <v>131</v>
      </c>
      <c r="Y858">
        <v>100</v>
      </c>
      <c r="Z858">
        <v>32</v>
      </c>
      <c r="AA858">
        <v>32</v>
      </c>
      <c r="AB858">
        <v>115</v>
      </c>
    </row>
    <row r="859" spans="1:28" ht="17" x14ac:dyDescent="0.25">
      <c r="A859" s="3">
        <v>38464327</v>
      </c>
      <c r="B859" s="1">
        <v>43652</v>
      </c>
      <c r="C859" s="13">
        <v>0.60077569444444445</v>
      </c>
      <c r="D859" t="s">
        <v>129</v>
      </c>
      <c r="E859" t="s">
        <v>130</v>
      </c>
      <c r="F859">
        <v>2.6</v>
      </c>
      <c r="G859" t="s">
        <v>130</v>
      </c>
      <c r="H859">
        <v>35.667000000000002</v>
      </c>
      <c r="I859">
        <v>-117.486</v>
      </c>
      <c r="J859">
        <v>5.6</v>
      </c>
      <c r="K859" t="s">
        <v>131</v>
      </c>
      <c r="L859">
        <v>26</v>
      </c>
      <c r="M859">
        <v>0.11</v>
      </c>
      <c r="N859">
        <v>0.19</v>
      </c>
      <c r="O859">
        <v>0.73</v>
      </c>
      <c r="P859">
        <v>0</v>
      </c>
      <c r="Q859">
        <v>4</v>
      </c>
      <c r="R859">
        <v>88</v>
      </c>
      <c r="S859">
        <v>-171</v>
      </c>
      <c r="T859">
        <v>48</v>
      </c>
      <c r="U859">
        <v>39</v>
      </c>
      <c r="V859">
        <v>8</v>
      </c>
      <c r="W859">
        <v>14</v>
      </c>
      <c r="X859" t="s">
        <v>134</v>
      </c>
      <c r="Y859">
        <v>37</v>
      </c>
      <c r="Z859">
        <v>33</v>
      </c>
      <c r="AA859">
        <v>6</v>
      </c>
      <c r="AB859">
        <v>132</v>
      </c>
    </row>
    <row r="860" spans="1:28" ht="17" x14ac:dyDescent="0.25">
      <c r="A860" s="3">
        <v>38464367</v>
      </c>
      <c r="B860" s="1">
        <v>43652</v>
      </c>
      <c r="C860" s="13">
        <v>0.60285069444444439</v>
      </c>
      <c r="D860" t="s">
        <v>129</v>
      </c>
      <c r="E860" t="s">
        <v>130</v>
      </c>
      <c r="F860">
        <v>2.11</v>
      </c>
      <c r="G860" t="s">
        <v>130</v>
      </c>
      <c r="H860">
        <v>35.886000000000003</v>
      </c>
      <c r="I860">
        <v>-117.723</v>
      </c>
      <c r="J860">
        <v>3.6</v>
      </c>
      <c r="K860" t="s">
        <v>131</v>
      </c>
      <c r="L860">
        <v>40</v>
      </c>
      <c r="M860">
        <v>0.08</v>
      </c>
      <c r="N860">
        <v>0.13</v>
      </c>
      <c r="O860">
        <v>0.3</v>
      </c>
      <c r="P860">
        <v>0</v>
      </c>
      <c r="Q860">
        <v>120</v>
      </c>
      <c r="R860">
        <v>69</v>
      </c>
      <c r="S860">
        <v>157</v>
      </c>
      <c r="T860">
        <v>30</v>
      </c>
      <c r="U860">
        <v>26</v>
      </c>
      <c r="V860">
        <v>17</v>
      </c>
      <c r="W860">
        <v>16</v>
      </c>
      <c r="X860" t="s">
        <v>133</v>
      </c>
      <c r="Y860">
        <v>81</v>
      </c>
      <c r="Z860">
        <v>56</v>
      </c>
      <c r="AA860">
        <v>7</v>
      </c>
      <c r="AB860">
        <v>74</v>
      </c>
    </row>
    <row r="861" spans="1:28" ht="17" x14ac:dyDescent="0.25">
      <c r="A861" s="3">
        <v>38464383</v>
      </c>
      <c r="B861" s="1">
        <v>43652</v>
      </c>
      <c r="C861" s="13">
        <v>0.60425439814814819</v>
      </c>
      <c r="D861" t="s">
        <v>129</v>
      </c>
      <c r="E861" t="s">
        <v>130</v>
      </c>
      <c r="F861">
        <v>3.16</v>
      </c>
      <c r="G861" t="s">
        <v>130</v>
      </c>
      <c r="H861">
        <v>35.817999999999998</v>
      </c>
      <c r="I861">
        <v>-117.634</v>
      </c>
      <c r="J861">
        <v>9.3000000000000007</v>
      </c>
      <c r="K861" t="s">
        <v>131</v>
      </c>
      <c r="L861">
        <v>91</v>
      </c>
      <c r="M861">
        <v>0.16</v>
      </c>
      <c r="N861">
        <v>0.14000000000000001</v>
      </c>
      <c r="O861">
        <v>0.28999999999999998</v>
      </c>
      <c r="P861">
        <v>0</v>
      </c>
      <c r="Q861">
        <v>157</v>
      </c>
      <c r="R861">
        <v>89</v>
      </c>
      <c r="S861">
        <v>156</v>
      </c>
      <c r="T861">
        <v>18</v>
      </c>
      <c r="U861">
        <v>17</v>
      </c>
      <c r="V861">
        <v>73</v>
      </c>
      <c r="W861">
        <v>45</v>
      </c>
      <c r="X861" t="s">
        <v>133</v>
      </c>
      <c r="Y861">
        <v>79</v>
      </c>
      <c r="Z861">
        <v>46</v>
      </c>
      <c r="AA861">
        <v>40</v>
      </c>
      <c r="AB861">
        <v>106</v>
      </c>
    </row>
    <row r="862" spans="1:28" x14ac:dyDescent="0.2">
      <c r="A862" s="4">
        <v>38464391</v>
      </c>
      <c r="B862" s="1">
        <v>43652</v>
      </c>
      <c r="C862" s="13">
        <v>0.6048662037037037</v>
      </c>
      <c r="D862" t="s">
        <v>129</v>
      </c>
      <c r="E862" t="s">
        <v>130</v>
      </c>
      <c r="F862">
        <v>2.5099999999999998</v>
      </c>
      <c r="G862" t="s">
        <v>130</v>
      </c>
      <c r="H862">
        <v>35.875999999999998</v>
      </c>
      <c r="I862">
        <v>-117.70099999999999</v>
      </c>
      <c r="J862">
        <v>8.1999999999999993</v>
      </c>
      <c r="K862" t="s">
        <v>131</v>
      </c>
      <c r="L862">
        <v>47</v>
      </c>
      <c r="M862">
        <v>0.1</v>
      </c>
      <c r="N862">
        <v>0.13</v>
      </c>
      <c r="O862">
        <v>0.37</v>
      </c>
      <c r="P862">
        <v>0</v>
      </c>
      <c r="Q862">
        <v>352</v>
      </c>
      <c r="R862">
        <v>89</v>
      </c>
      <c r="S862">
        <v>-178</v>
      </c>
      <c r="T862">
        <v>19</v>
      </c>
      <c r="U862">
        <v>25</v>
      </c>
      <c r="V862">
        <v>18</v>
      </c>
      <c r="W862">
        <v>0</v>
      </c>
      <c r="X862" t="s">
        <v>131</v>
      </c>
      <c r="Y862">
        <v>91</v>
      </c>
      <c r="Z862">
        <v>45</v>
      </c>
      <c r="AA862">
        <v>13</v>
      </c>
      <c r="AB862">
        <v>91</v>
      </c>
    </row>
    <row r="863" spans="1:28" ht="17" x14ac:dyDescent="0.25">
      <c r="A863" s="3">
        <v>38464447</v>
      </c>
      <c r="B863" s="1">
        <v>43652</v>
      </c>
      <c r="C863" s="13">
        <v>0.60660312500000002</v>
      </c>
      <c r="D863" t="s">
        <v>129</v>
      </c>
      <c r="E863" t="s">
        <v>130</v>
      </c>
      <c r="F863">
        <v>3.14</v>
      </c>
      <c r="G863" t="s">
        <v>130</v>
      </c>
      <c r="H863">
        <v>35.633000000000003</v>
      </c>
      <c r="I863">
        <v>-117.42700000000001</v>
      </c>
      <c r="J863">
        <v>2.9</v>
      </c>
      <c r="K863" t="s">
        <v>131</v>
      </c>
      <c r="L863">
        <v>40</v>
      </c>
      <c r="M863">
        <v>0.17</v>
      </c>
      <c r="N863">
        <v>0.23</v>
      </c>
      <c r="O863">
        <v>0.37</v>
      </c>
      <c r="P863">
        <v>0</v>
      </c>
      <c r="Q863">
        <v>262</v>
      </c>
      <c r="R863">
        <v>54</v>
      </c>
      <c r="S863">
        <v>-165</v>
      </c>
      <c r="T863">
        <v>22</v>
      </c>
      <c r="U863">
        <v>17</v>
      </c>
      <c r="V863">
        <v>48</v>
      </c>
      <c r="W863">
        <v>36</v>
      </c>
      <c r="X863" t="s">
        <v>131</v>
      </c>
      <c r="Y863">
        <v>94</v>
      </c>
      <c r="Z863">
        <v>84</v>
      </c>
      <c r="AA863">
        <v>19</v>
      </c>
      <c r="AB863">
        <v>37</v>
      </c>
    </row>
    <row r="864" spans="1:28" ht="17" x14ac:dyDescent="0.25">
      <c r="A864" s="3">
        <v>38464495</v>
      </c>
      <c r="B864" s="1">
        <v>43652</v>
      </c>
      <c r="C864" s="13">
        <v>0.60976111111111109</v>
      </c>
      <c r="D864" t="s">
        <v>129</v>
      </c>
      <c r="E864" t="s">
        <v>130</v>
      </c>
      <c r="F864">
        <v>2.29</v>
      </c>
      <c r="G864" t="s">
        <v>130</v>
      </c>
      <c r="H864">
        <v>35.890999999999998</v>
      </c>
      <c r="I864">
        <v>-117.71599999999999</v>
      </c>
      <c r="J864">
        <v>8.3000000000000007</v>
      </c>
      <c r="K864" t="s">
        <v>131</v>
      </c>
      <c r="L864">
        <v>44</v>
      </c>
      <c r="M864">
        <v>0.08</v>
      </c>
      <c r="N864">
        <v>0.12</v>
      </c>
      <c r="O864">
        <v>0.31</v>
      </c>
      <c r="P864">
        <v>0</v>
      </c>
      <c r="Q864">
        <v>324</v>
      </c>
      <c r="R864">
        <v>82</v>
      </c>
      <c r="S864">
        <v>-180</v>
      </c>
      <c r="T864">
        <v>25</v>
      </c>
      <c r="U864">
        <v>28</v>
      </c>
      <c r="V864">
        <v>20</v>
      </c>
      <c r="W864">
        <v>26</v>
      </c>
      <c r="X864" t="s">
        <v>133</v>
      </c>
      <c r="Y864">
        <v>82</v>
      </c>
      <c r="Z864">
        <v>30</v>
      </c>
      <c r="AA864">
        <v>12</v>
      </c>
      <c r="AB864">
        <v>145</v>
      </c>
    </row>
    <row r="865" spans="1:28" x14ac:dyDescent="0.2">
      <c r="A865" s="4">
        <v>38464511</v>
      </c>
      <c r="B865" s="1">
        <v>43652</v>
      </c>
      <c r="C865" s="13">
        <v>0.61029374999999997</v>
      </c>
      <c r="D865" t="s">
        <v>129</v>
      </c>
      <c r="E865" t="s">
        <v>130</v>
      </c>
      <c r="F865">
        <v>2.5299999999999998</v>
      </c>
      <c r="G865" t="s">
        <v>130</v>
      </c>
      <c r="H865">
        <v>35.761000000000003</v>
      </c>
      <c r="I865">
        <v>-117.61499999999999</v>
      </c>
      <c r="J865">
        <v>2.6</v>
      </c>
      <c r="K865" t="s">
        <v>131</v>
      </c>
      <c r="L865">
        <v>48</v>
      </c>
      <c r="M865">
        <v>0.13</v>
      </c>
      <c r="N865">
        <v>0.18</v>
      </c>
      <c r="O865">
        <v>0.26</v>
      </c>
      <c r="P865">
        <v>0</v>
      </c>
      <c r="Q865">
        <v>310</v>
      </c>
      <c r="R865">
        <v>84</v>
      </c>
      <c r="S865">
        <v>-177</v>
      </c>
      <c r="T865">
        <v>29</v>
      </c>
      <c r="U865">
        <v>18</v>
      </c>
      <c r="V865">
        <v>15</v>
      </c>
      <c r="W865">
        <v>22</v>
      </c>
      <c r="X865" t="s">
        <v>131</v>
      </c>
      <c r="Y865">
        <v>89</v>
      </c>
      <c r="Z865">
        <v>73</v>
      </c>
      <c r="AA865">
        <v>22</v>
      </c>
      <c r="AB865">
        <v>51</v>
      </c>
    </row>
    <row r="866" spans="1:28" x14ac:dyDescent="0.2">
      <c r="A866" s="4">
        <v>38464519</v>
      </c>
      <c r="B866" s="1">
        <v>43652</v>
      </c>
      <c r="C866" s="13">
        <v>0.61121435185185191</v>
      </c>
      <c r="D866" t="s">
        <v>129</v>
      </c>
      <c r="E866" t="s">
        <v>130</v>
      </c>
      <c r="F866">
        <v>2.76</v>
      </c>
      <c r="G866" t="s">
        <v>130</v>
      </c>
      <c r="H866">
        <v>35.673999999999999</v>
      </c>
      <c r="I866">
        <v>-117.52</v>
      </c>
      <c r="J866">
        <v>7.1</v>
      </c>
      <c r="K866" t="s">
        <v>131</v>
      </c>
      <c r="L866">
        <v>84</v>
      </c>
      <c r="M866">
        <v>0.16</v>
      </c>
      <c r="N866">
        <v>0.15</v>
      </c>
      <c r="O866">
        <v>0.5</v>
      </c>
      <c r="P866">
        <v>0</v>
      </c>
      <c r="Q866">
        <v>135</v>
      </c>
      <c r="R866">
        <v>53</v>
      </c>
      <c r="S866">
        <v>167</v>
      </c>
      <c r="T866">
        <v>25</v>
      </c>
      <c r="U866">
        <v>10</v>
      </c>
      <c r="V866">
        <v>29</v>
      </c>
      <c r="W866">
        <v>26</v>
      </c>
      <c r="X866" t="s">
        <v>131</v>
      </c>
      <c r="Y866">
        <v>100</v>
      </c>
      <c r="Z866">
        <v>26</v>
      </c>
      <c r="AA866">
        <v>26</v>
      </c>
      <c r="AB866">
        <v>132</v>
      </c>
    </row>
    <row r="867" spans="1:28" ht="17" x14ac:dyDescent="0.25">
      <c r="A867" s="3">
        <v>38464527</v>
      </c>
      <c r="B867" s="1">
        <v>43652</v>
      </c>
      <c r="C867" s="13">
        <v>0.61199745370370373</v>
      </c>
      <c r="D867" t="s">
        <v>129</v>
      </c>
      <c r="E867" t="s">
        <v>130</v>
      </c>
      <c r="F867">
        <v>2.5099999999999998</v>
      </c>
      <c r="G867" t="s">
        <v>130</v>
      </c>
      <c r="H867">
        <v>35.834000000000003</v>
      </c>
      <c r="I867">
        <v>-117.657</v>
      </c>
      <c r="J867">
        <v>2.9</v>
      </c>
      <c r="K867" t="s">
        <v>131</v>
      </c>
      <c r="L867">
        <v>46</v>
      </c>
      <c r="M867">
        <v>0.1</v>
      </c>
      <c r="N867">
        <v>0.15</v>
      </c>
      <c r="O867">
        <v>0.24</v>
      </c>
      <c r="P867">
        <v>0</v>
      </c>
      <c r="Q867">
        <v>140</v>
      </c>
      <c r="R867">
        <v>81</v>
      </c>
      <c r="S867">
        <v>125</v>
      </c>
      <c r="T867">
        <v>44</v>
      </c>
      <c r="U867">
        <v>22</v>
      </c>
      <c r="V867">
        <v>19</v>
      </c>
      <c r="W867">
        <v>32</v>
      </c>
      <c r="X867" t="s">
        <v>133</v>
      </c>
      <c r="Y867">
        <v>60</v>
      </c>
      <c r="Z867">
        <v>73</v>
      </c>
      <c r="AA867">
        <v>16</v>
      </c>
      <c r="AB867">
        <v>43</v>
      </c>
    </row>
    <row r="868" spans="1:28" x14ac:dyDescent="0.2">
      <c r="A868" s="4">
        <v>38464551</v>
      </c>
      <c r="B868" s="1">
        <v>43652</v>
      </c>
      <c r="C868" s="13">
        <v>0.61408854166666671</v>
      </c>
      <c r="D868" t="s">
        <v>129</v>
      </c>
      <c r="E868" t="s">
        <v>130</v>
      </c>
      <c r="F868">
        <v>2.52</v>
      </c>
      <c r="G868" t="s">
        <v>130</v>
      </c>
      <c r="H868">
        <v>35.950000000000003</v>
      </c>
      <c r="I868">
        <v>-117.68899999999999</v>
      </c>
      <c r="J868">
        <v>2.4</v>
      </c>
      <c r="K868" t="s">
        <v>131</v>
      </c>
      <c r="L868">
        <v>41</v>
      </c>
      <c r="M868">
        <v>0.14000000000000001</v>
      </c>
      <c r="N868">
        <v>0.18</v>
      </c>
      <c r="O868">
        <v>0.21</v>
      </c>
      <c r="P868">
        <v>0</v>
      </c>
      <c r="Q868">
        <v>140</v>
      </c>
      <c r="R868">
        <v>51</v>
      </c>
      <c r="S868">
        <v>-132</v>
      </c>
      <c r="T868">
        <v>36</v>
      </c>
      <c r="U868">
        <v>33</v>
      </c>
      <c r="V868">
        <v>14</v>
      </c>
      <c r="W868">
        <v>23</v>
      </c>
      <c r="X868" t="s">
        <v>133</v>
      </c>
      <c r="Y868">
        <v>62</v>
      </c>
      <c r="Z868">
        <v>49</v>
      </c>
      <c r="AA868">
        <v>14</v>
      </c>
      <c r="AB868">
        <v>48</v>
      </c>
    </row>
    <row r="869" spans="1:28" x14ac:dyDescent="0.2">
      <c r="A869" s="4">
        <v>38464631</v>
      </c>
      <c r="B869" s="1">
        <v>43652</v>
      </c>
      <c r="C869" s="13">
        <v>0.62182592592592589</v>
      </c>
      <c r="D869" t="s">
        <v>129</v>
      </c>
      <c r="E869" t="s">
        <v>130</v>
      </c>
      <c r="F869">
        <v>2.5</v>
      </c>
      <c r="G869" t="s">
        <v>130</v>
      </c>
      <c r="H869">
        <v>35.817</v>
      </c>
      <c r="I869">
        <v>-117.631</v>
      </c>
      <c r="J869">
        <v>3.6</v>
      </c>
      <c r="K869" t="s">
        <v>131</v>
      </c>
      <c r="L869">
        <v>49</v>
      </c>
      <c r="M869">
        <v>0.1</v>
      </c>
      <c r="N869">
        <v>0.11</v>
      </c>
      <c r="O869">
        <v>0.26</v>
      </c>
      <c r="P869">
        <v>0</v>
      </c>
      <c r="Q869">
        <v>354</v>
      </c>
      <c r="R869">
        <v>85</v>
      </c>
      <c r="S869">
        <v>-144</v>
      </c>
      <c r="T869">
        <v>15</v>
      </c>
      <c r="U869">
        <v>14</v>
      </c>
      <c r="V869">
        <v>17</v>
      </c>
      <c r="W869">
        <v>12</v>
      </c>
      <c r="X869" t="s">
        <v>131</v>
      </c>
      <c r="Y869">
        <v>99</v>
      </c>
      <c r="Z869">
        <v>60</v>
      </c>
      <c r="AA869">
        <v>16</v>
      </c>
      <c r="AB869">
        <v>59</v>
      </c>
    </row>
    <row r="870" spans="1:28" x14ac:dyDescent="0.2">
      <c r="A870" s="4">
        <v>38464639</v>
      </c>
      <c r="B870" s="1">
        <v>43652</v>
      </c>
      <c r="C870" s="13">
        <v>0.62206643518518512</v>
      </c>
      <c r="D870" t="s">
        <v>129</v>
      </c>
      <c r="E870" t="s">
        <v>130</v>
      </c>
      <c r="F870">
        <v>2.8</v>
      </c>
      <c r="G870" t="s">
        <v>130</v>
      </c>
      <c r="H870">
        <v>35.802</v>
      </c>
      <c r="I870">
        <v>-117.63</v>
      </c>
      <c r="J870">
        <v>4.5</v>
      </c>
      <c r="K870" t="s">
        <v>131</v>
      </c>
      <c r="L870">
        <v>69</v>
      </c>
      <c r="M870">
        <v>0.15</v>
      </c>
      <c r="N870">
        <v>0.14000000000000001</v>
      </c>
      <c r="O870">
        <v>0.3</v>
      </c>
      <c r="P870">
        <v>0</v>
      </c>
      <c r="Q870">
        <v>134</v>
      </c>
      <c r="R870">
        <v>62</v>
      </c>
      <c r="S870">
        <v>127</v>
      </c>
      <c r="T870">
        <v>33</v>
      </c>
      <c r="U870">
        <v>33</v>
      </c>
      <c r="V870">
        <v>14</v>
      </c>
      <c r="W870">
        <v>9</v>
      </c>
      <c r="X870" t="s">
        <v>133</v>
      </c>
      <c r="Y870">
        <v>67</v>
      </c>
      <c r="Z870">
        <v>56</v>
      </c>
      <c r="AA870">
        <v>7</v>
      </c>
      <c r="AB870">
        <v>73</v>
      </c>
    </row>
    <row r="871" spans="1:28" ht="17" x14ac:dyDescent="0.25">
      <c r="A871" s="3">
        <v>38464703</v>
      </c>
      <c r="B871" s="1">
        <v>43652</v>
      </c>
      <c r="C871" s="13">
        <v>0.62532268518518519</v>
      </c>
      <c r="D871" t="s">
        <v>129</v>
      </c>
      <c r="E871" t="s">
        <v>130</v>
      </c>
      <c r="F871">
        <v>2.1</v>
      </c>
      <c r="G871" t="s">
        <v>130</v>
      </c>
      <c r="H871">
        <v>35.912999999999997</v>
      </c>
      <c r="I871">
        <v>-117.73</v>
      </c>
      <c r="J871">
        <v>6.7</v>
      </c>
      <c r="K871" t="s">
        <v>131</v>
      </c>
      <c r="L871">
        <v>44</v>
      </c>
      <c r="M871">
        <v>0.08</v>
      </c>
      <c r="N871">
        <v>0.11</v>
      </c>
      <c r="O871">
        <v>0.24</v>
      </c>
      <c r="P871">
        <v>0</v>
      </c>
      <c r="Q871">
        <v>162</v>
      </c>
      <c r="R871">
        <v>51</v>
      </c>
      <c r="S871">
        <v>-142</v>
      </c>
      <c r="T871">
        <v>42</v>
      </c>
      <c r="U871">
        <v>45</v>
      </c>
      <c r="V871">
        <v>12</v>
      </c>
      <c r="W871">
        <v>21</v>
      </c>
      <c r="X871" t="s">
        <v>134</v>
      </c>
      <c r="Y871">
        <v>37</v>
      </c>
      <c r="Z871">
        <v>47</v>
      </c>
      <c r="AA871">
        <v>3</v>
      </c>
      <c r="AB871">
        <v>35</v>
      </c>
    </row>
    <row r="872" spans="1:28" ht="17" x14ac:dyDescent="0.25">
      <c r="A872" s="3">
        <v>38464735</v>
      </c>
      <c r="B872" s="1">
        <v>43652</v>
      </c>
      <c r="C872" s="13">
        <v>0.62765405092592597</v>
      </c>
      <c r="D872" t="s">
        <v>129</v>
      </c>
      <c r="E872" t="s">
        <v>130</v>
      </c>
      <c r="F872">
        <v>2.11</v>
      </c>
      <c r="G872" t="s">
        <v>130</v>
      </c>
      <c r="H872">
        <v>35.899000000000001</v>
      </c>
      <c r="I872">
        <v>-117.71</v>
      </c>
      <c r="J872">
        <v>6.3</v>
      </c>
      <c r="K872" t="s">
        <v>131</v>
      </c>
      <c r="L872">
        <v>42</v>
      </c>
      <c r="M872">
        <v>0.1</v>
      </c>
      <c r="N872">
        <v>0.15</v>
      </c>
      <c r="O872">
        <v>0.39</v>
      </c>
      <c r="P872">
        <v>0</v>
      </c>
      <c r="Q872">
        <v>169</v>
      </c>
      <c r="R872">
        <v>68</v>
      </c>
      <c r="S872">
        <v>-133</v>
      </c>
      <c r="T872">
        <v>52</v>
      </c>
      <c r="U872">
        <v>55</v>
      </c>
      <c r="V872">
        <v>12</v>
      </c>
      <c r="W872">
        <v>66</v>
      </c>
      <c r="X872" t="s">
        <v>134</v>
      </c>
      <c r="Y872">
        <v>24</v>
      </c>
      <c r="Z872">
        <v>27</v>
      </c>
      <c r="AA872">
        <v>1</v>
      </c>
      <c r="AB872">
        <v>256</v>
      </c>
    </row>
    <row r="873" spans="1:28" x14ac:dyDescent="0.2">
      <c r="A873" s="4">
        <v>38464767</v>
      </c>
      <c r="B873" s="1">
        <v>43652</v>
      </c>
      <c r="C873" s="13">
        <v>0.62926898148148147</v>
      </c>
      <c r="D873" t="s">
        <v>129</v>
      </c>
      <c r="E873" t="s">
        <v>130</v>
      </c>
      <c r="F873">
        <v>2.66</v>
      </c>
      <c r="G873" t="s">
        <v>130</v>
      </c>
      <c r="H873">
        <v>35.881</v>
      </c>
      <c r="I873">
        <v>-117.72199999999999</v>
      </c>
      <c r="J873">
        <v>3.4</v>
      </c>
      <c r="K873" t="s">
        <v>131</v>
      </c>
      <c r="L873">
        <v>44</v>
      </c>
      <c r="M873">
        <v>0.14000000000000001</v>
      </c>
      <c r="N873">
        <v>0.17</v>
      </c>
      <c r="O873">
        <v>0.57999999999999996</v>
      </c>
      <c r="P873">
        <v>0</v>
      </c>
      <c r="Q873">
        <v>341</v>
      </c>
      <c r="R873">
        <v>65</v>
      </c>
      <c r="S873">
        <v>178</v>
      </c>
      <c r="T873">
        <v>27</v>
      </c>
      <c r="U873">
        <v>28</v>
      </c>
      <c r="V873">
        <v>17</v>
      </c>
      <c r="W873">
        <v>30</v>
      </c>
      <c r="X873" t="s">
        <v>133</v>
      </c>
      <c r="Y873">
        <v>78</v>
      </c>
      <c r="Z873">
        <v>60</v>
      </c>
      <c r="AA873">
        <v>10</v>
      </c>
      <c r="AB873">
        <v>60</v>
      </c>
    </row>
    <row r="874" spans="1:28" ht="17" x14ac:dyDescent="0.25">
      <c r="A874" s="3">
        <v>38464775</v>
      </c>
      <c r="B874" s="1">
        <v>43652</v>
      </c>
      <c r="C874" s="13">
        <v>0.62993020833333335</v>
      </c>
      <c r="D874" t="s">
        <v>129</v>
      </c>
      <c r="E874" t="s">
        <v>130</v>
      </c>
      <c r="F874">
        <v>3.28</v>
      </c>
      <c r="G874" t="s">
        <v>130</v>
      </c>
      <c r="H874">
        <v>35.668999999999997</v>
      </c>
      <c r="I874">
        <v>-117.518</v>
      </c>
      <c r="J874">
        <v>7.7</v>
      </c>
      <c r="K874" t="s">
        <v>131</v>
      </c>
      <c r="L874">
        <v>141</v>
      </c>
      <c r="M874">
        <v>0.15</v>
      </c>
      <c r="N874">
        <v>0.11</v>
      </c>
      <c r="O874">
        <v>0.43</v>
      </c>
      <c r="P874">
        <v>0</v>
      </c>
      <c r="Q874">
        <v>174</v>
      </c>
      <c r="R874">
        <v>85</v>
      </c>
      <c r="S874">
        <v>-179</v>
      </c>
      <c r="T874">
        <v>30</v>
      </c>
      <c r="U874">
        <v>17</v>
      </c>
      <c r="V874">
        <v>97</v>
      </c>
      <c r="W874">
        <v>45</v>
      </c>
      <c r="X874" t="s">
        <v>131</v>
      </c>
      <c r="Y874">
        <v>81</v>
      </c>
      <c r="Z874">
        <v>51</v>
      </c>
      <c r="AA874">
        <v>61</v>
      </c>
      <c r="AB874">
        <v>106</v>
      </c>
    </row>
    <row r="875" spans="1:28" ht="17" x14ac:dyDescent="0.25">
      <c r="A875" s="3">
        <v>38464791</v>
      </c>
      <c r="B875" s="1">
        <v>43652</v>
      </c>
      <c r="C875" s="13">
        <v>0.63081018518518517</v>
      </c>
      <c r="D875" t="s">
        <v>129</v>
      </c>
      <c r="E875" t="s">
        <v>130</v>
      </c>
      <c r="F875">
        <v>2.98</v>
      </c>
      <c r="G875" t="s">
        <v>130</v>
      </c>
      <c r="H875">
        <v>35.667000000000002</v>
      </c>
      <c r="I875">
        <v>-117.46599999999999</v>
      </c>
      <c r="J875">
        <v>10.8</v>
      </c>
      <c r="K875" t="s">
        <v>131</v>
      </c>
      <c r="L875">
        <v>62</v>
      </c>
      <c r="M875">
        <v>0.19</v>
      </c>
      <c r="N875">
        <v>0.19</v>
      </c>
      <c r="O875">
        <v>0.44</v>
      </c>
      <c r="P875">
        <v>0</v>
      </c>
      <c r="Q875">
        <v>291</v>
      </c>
      <c r="R875">
        <v>46</v>
      </c>
      <c r="S875">
        <v>-169</v>
      </c>
      <c r="T875">
        <v>41</v>
      </c>
      <c r="U875">
        <v>24</v>
      </c>
      <c r="V875">
        <v>65</v>
      </c>
      <c r="W875">
        <v>45</v>
      </c>
      <c r="X875" t="s">
        <v>133</v>
      </c>
      <c r="Y875">
        <v>71</v>
      </c>
      <c r="Z875">
        <v>64</v>
      </c>
      <c r="AA875">
        <v>29</v>
      </c>
      <c r="AB875">
        <v>77</v>
      </c>
    </row>
    <row r="876" spans="1:28" ht="17" x14ac:dyDescent="0.25">
      <c r="A876" s="3">
        <v>38464799</v>
      </c>
      <c r="B876" s="1">
        <v>43652</v>
      </c>
      <c r="C876" s="13">
        <v>0.63142627314814814</v>
      </c>
      <c r="D876" t="s">
        <v>129</v>
      </c>
      <c r="E876" t="s">
        <v>130</v>
      </c>
      <c r="F876">
        <v>3.28</v>
      </c>
      <c r="G876" t="s">
        <v>130</v>
      </c>
      <c r="H876">
        <v>35.883000000000003</v>
      </c>
      <c r="I876">
        <v>-117.724</v>
      </c>
      <c r="J876">
        <v>4.3</v>
      </c>
      <c r="K876" t="s">
        <v>131</v>
      </c>
      <c r="L876">
        <v>90</v>
      </c>
      <c r="M876">
        <v>0.12</v>
      </c>
      <c r="N876">
        <v>0.1</v>
      </c>
      <c r="O876">
        <v>0.25</v>
      </c>
      <c r="P876">
        <v>0</v>
      </c>
      <c r="Q876">
        <v>153</v>
      </c>
      <c r="R876">
        <v>56</v>
      </c>
      <c r="S876">
        <v>162</v>
      </c>
      <c r="T876">
        <v>26</v>
      </c>
      <c r="U876">
        <v>27</v>
      </c>
      <c r="V876">
        <v>74</v>
      </c>
      <c r="W876">
        <v>38</v>
      </c>
      <c r="X876" t="s">
        <v>133</v>
      </c>
      <c r="Y876">
        <v>86</v>
      </c>
      <c r="Z876">
        <v>71</v>
      </c>
      <c r="AA876">
        <v>43</v>
      </c>
      <c r="AB876">
        <v>63</v>
      </c>
    </row>
    <row r="877" spans="1:28" x14ac:dyDescent="0.2">
      <c r="A877" s="4">
        <v>38464815</v>
      </c>
      <c r="B877" s="1">
        <v>43652</v>
      </c>
      <c r="C877" s="13">
        <v>0.63226481481481478</v>
      </c>
      <c r="D877" t="s">
        <v>129</v>
      </c>
      <c r="E877" t="s">
        <v>130</v>
      </c>
      <c r="F877">
        <v>2.84</v>
      </c>
      <c r="G877" t="s">
        <v>130</v>
      </c>
      <c r="H877">
        <v>35.880000000000003</v>
      </c>
      <c r="I877">
        <v>-117.723</v>
      </c>
      <c r="J877">
        <v>4.2</v>
      </c>
      <c r="K877" t="s">
        <v>131</v>
      </c>
      <c r="L877">
        <v>86</v>
      </c>
      <c r="M877">
        <v>0.13</v>
      </c>
      <c r="N877">
        <v>0.11</v>
      </c>
      <c r="O877">
        <v>0.27</v>
      </c>
      <c r="P877">
        <v>0</v>
      </c>
      <c r="Q877">
        <v>332</v>
      </c>
      <c r="R877">
        <v>63</v>
      </c>
      <c r="S877">
        <v>-179</v>
      </c>
      <c r="T877">
        <v>14</v>
      </c>
      <c r="U877">
        <v>11</v>
      </c>
      <c r="V877">
        <v>24</v>
      </c>
      <c r="W877">
        <v>21</v>
      </c>
      <c r="X877" t="s">
        <v>131</v>
      </c>
      <c r="Y877">
        <v>100</v>
      </c>
      <c r="Z877">
        <v>57</v>
      </c>
      <c r="AA877">
        <v>28</v>
      </c>
      <c r="AB877">
        <v>65</v>
      </c>
    </row>
    <row r="878" spans="1:28" ht="17" x14ac:dyDescent="0.25">
      <c r="A878" s="3">
        <v>38464823</v>
      </c>
      <c r="B878" s="1">
        <v>43652</v>
      </c>
      <c r="C878" s="13">
        <v>0.63256458333333332</v>
      </c>
      <c r="D878" t="s">
        <v>129</v>
      </c>
      <c r="E878" t="s">
        <v>130</v>
      </c>
      <c r="F878">
        <v>2.59</v>
      </c>
      <c r="G878" t="s">
        <v>130</v>
      </c>
      <c r="H878">
        <v>35.932000000000002</v>
      </c>
      <c r="I878">
        <v>-117.72499999999999</v>
      </c>
      <c r="J878">
        <v>4.5</v>
      </c>
      <c r="K878" t="s">
        <v>131</v>
      </c>
      <c r="L878">
        <v>34</v>
      </c>
      <c r="M878">
        <v>0.1</v>
      </c>
      <c r="N878">
        <v>0.16</v>
      </c>
      <c r="O878">
        <v>0.27</v>
      </c>
      <c r="P878">
        <v>0</v>
      </c>
      <c r="Q878">
        <v>124</v>
      </c>
      <c r="R878">
        <v>84</v>
      </c>
      <c r="S878">
        <v>-157</v>
      </c>
      <c r="T878">
        <v>43</v>
      </c>
      <c r="U878">
        <v>40</v>
      </c>
      <c r="V878">
        <v>10</v>
      </c>
      <c r="W878">
        <v>24</v>
      </c>
      <c r="X878" t="s">
        <v>134</v>
      </c>
      <c r="Y878">
        <v>41</v>
      </c>
      <c r="Z878">
        <v>45</v>
      </c>
      <c r="AA878">
        <v>4</v>
      </c>
      <c r="AB878">
        <v>61</v>
      </c>
    </row>
    <row r="879" spans="1:28" ht="17" x14ac:dyDescent="0.25">
      <c r="A879" s="3">
        <v>38464831</v>
      </c>
      <c r="B879" s="1">
        <v>43652</v>
      </c>
      <c r="C879" s="13">
        <v>0.63275393518518519</v>
      </c>
      <c r="D879" t="s">
        <v>129</v>
      </c>
      <c r="E879" t="s">
        <v>130</v>
      </c>
      <c r="F879">
        <v>2.86</v>
      </c>
      <c r="G879" t="s">
        <v>130</v>
      </c>
      <c r="H879">
        <v>35.935000000000002</v>
      </c>
      <c r="I879">
        <v>-117.724</v>
      </c>
      <c r="J879">
        <v>3.6</v>
      </c>
      <c r="K879" t="s">
        <v>131</v>
      </c>
      <c r="L879">
        <v>37</v>
      </c>
      <c r="M879">
        <v>0.09</v>
      </c>
      <c r="N879">
        <v>0.12</v>
      </c>
      <c r="O879">
        <v>0.35</v>
      </c>
      <c r="P879">
        <v>0</v>
      </c>
      <c r="Q879">
        <v>339</v>
      </c>
      <c r="R879">
        <v>55</v>
      </c>
      <c r="S879">
        <v>-124</v>
      </c>
      <c r="T879">
        <v>50</v>
      </c>
      <c r="U879">
        <v>50</v>
      </c>
      <c r="V879">
        <v>10</v>
      </c>
      <c r="W879">
        <v>19</v>
      </c>
      <c r="X879" t="s">
        <v>134</v>
      </c>
      <c r="Y879">
        <v>29</v>
      </c>
      <c r="Z879">
        <v>44</v>
      </c>
      <c r="AA879">
        <v>0</v>
      </c>
      <c r="AB879">
        <v>0</v>
      </c>
    </row>
    <row r="880" spans="1:28" ht="17" x14ac:dyDescent="0.25">
      <c r="A880" s="3">
        <v>38464839</v>
      </c>
      <c r="B880" s="1">
        <v>43652</v>
      </c>
      <c r="C880" s="13">
        <v>0.63335011574074074</v>
      </c>
      <c r="D880" t="s">
        <v>129</v>
      </c>
      <c r="E880" t="s">
        <v>130</v>
      </c>
      <c r="F880">
        <v>3.08</v>
      </c>
      <c r="G880" t="s">
        <v>130</v>
      </c>
      <c r="H880">
        <v>35.652000000000001</v>
      </c>
      <c r="I880">
        <v>-117.563</v>
      </c>
      <c r="J880">
        <v>4.4000000000000004</v>
      </c>
      <c r="K880" t="s">
        <v>131</v>
      </c>
      <c r="L880">
        <v>89</v>
      </c>
      <c r="M880">
        <v>0.14000000000000001</v>
      </c>
      <c r="N880">
        <v>0.11</v>
      </c>
      <c r="O880">
        <v>0.36</v>
      </c>
      <c r="P880">
        <v>0</v>
      </c>
      <c r="Q880">
        <v>251</v>
      </c>
      <c r="R880">
        <v>32</v>
      </c>
      <c r="S880">
        <v>1</v>
      </c>
      <c r="T880">
        <v>17</v>
      </c>
      <c r="U880">
        <v>13</v>
      </c>
      <c r="V880">
        <v>72</v>
      </c>
      <c r="W880">
        <v>37</v>
      </c>
      <c r="X880" t="s">
        <v>131</v>
      </c>
      <c r="Y880">
        <v>100</v>
      </c>
      <c r="Z880">
        <v>69</v>
      </c>
      <c r="AA880">
        <v>44</v>
      </c>
      <c r="AB880">
        <v>65</v>
      </c>
    </row>
    <row r="881" spans="1:28" ht="17" x14ac:dyDescent="0.25">
      <c r="A881" s="3">
        <v>38464847</v>
      </c>
      <c r="B881" s="1">
        <v>43652</v>
      </c>
      <c r="C881" s="13">
        <v>0.63400879629629625</v>
      </c>
      <c r="D881" t="s">
        <v>129</v>
      </c>
      <c r="E881" t="s">
        <v>130</v>
      </c>
      <c r="F881">
        <v>2.4300000000000002</v>
      </c>
      <c r="G881" t="s">
        <v>130</v>
      </c>
      <c r="H881">
        <v>35.933</v>
      </c>
      <c r="I881">
        <v>-117.724</v>
      </c>
      <c r="J881">
        <v>4</v>
      </c>
      <c r="K881" t="s">
        <v>131</v>
      </c>
      <c r="L881">
        <v>42</v>
      </c>
      <c r="M881">
        <v>0.09</v>
      </c>
      <c r="N881">
        <v>0.12</v>
      </c>
      <c r="O881">
        <v>0.26</v>
      </c>
      <c r="P881">
        <v>0</v>
      </c>
      <c r="Q881">
        <v>149</v>
      </c>
      <c r="R881">
        <v>74</v>
      </c>
      <c r="S881">
        <v>-165</v>
      </c>
      <c r="T881">
        <v>44</v>
      </c>
      <c r="U881">
        <v>44</v>
      </c>
      <c r="V881">
        <v>11</v>
      </c>
      <c r="W881">
        <v>23</v>
      </c>
      <c r="X881" t="s">
        <v>134</v>
      </c>
      <c r="Y881">
        <v>33</v>
      </c>
      <c r="Z881">
        <v>42</v>
      </c>
      <c r="AA881">
        <v>1</v>
      </c>
      <c r="AB881">
        <v>112</v>
      </c>
    </row>
    <row r="882" spans="1:28" x14ac:dyDescent="0.2">
      <c r="A882" s="4">
        <v>38464871</v>
      </c>
      <c r="B882" s="1">
        <v>43652</v>
      </c>
      <c r="C882" s="13">
        <v>0.63541099537037038</v>
      </c>
      <c r="D882" t="s">
        <v>129</v>
      </c>
      <c r="E882" t="s">
        <v>130</v>
      </c>
      <c r="F882">
        <v>2</v>
      </c>
      <c r="G882" t="s">
        <v>130</v>
      </c>
      <c r="H882">
        <v>35.837000000000003</v>
      </c>
      <c r="I882">
        <v>-117.634</v>
      </c>
      <c r="J882">
        <v>9.4</v>
      </c>
      <c r="K882" t="s">
        <v>131</v>
      </c>
      <c r="L882">
        <v>57</v>
      </c>
      <c r="M882">
        <v>0.1</v>
      </c>
      <c r="N882">
        <v>0.12</v>
      </c>
      <c r="O882">
        <v>0.27</v>
      </c>
      <c r="P882">
        <v>0</v>
      </c>
      <c r="Q882">
        <v>164</v>
      </c>
      <c r="R882">
        <v>57</v>
      </c>
      <c r="S882">
        <v>-120</v>
      </c>
      <c r="T882">
        <v>30</v>
      </c>
      <c r="U882">
        <v>30</v>
      </c>
      <c r="V882">
        <v>16</v>
      </c>
      <c r="W882">
        <v>33</v>
      </c>
      <c r="X882" t="s">
        <v>133</v>
      </c>
      <c r="Y882">
        <v>74</v>
      </c>
      <c r="Z882">
        <v>44</v>
      </c>
      <c r="AA882">
        <v>4</v>
      </c>
      <c r="AB882">
        <v>153</v>
      </c>
    </row>
    <row r="883" spans="1:28" x14ac:dyDescent="0.2">
      <c r="A883" s="4">
        <v>38464895</v>
      </c>
      <c r="B883" s="1">
        <v>43652</v>
      </c>
      <c r="C883" s="13">
        <v>0.63881261574074077</v>
      </c>
      <c r="D883" t="s">
        <v>129</v>
      </c>
      <c r="E883" t="s">
        <v>130</v>
      </c>
      <c r="F883">
        <v>2.87</v>
      </c>
      <c r="G883" t="s">
        <v>130</v>
      </c>
      <c r="H883">
        <v>35.892000000000003</v>
      </c>
      <c r="I883">
        <v>-117.72499999999999</v>
      </c>
      <c r="J883">
        <v>5.2</v>
      </c>
      <c r="K883" t="s">
        <v>131</v>
      </c>
      <c r="L883">
        <v>70</v>
      </c>
      <c r="M883">
        <v>0.12</v>
      </c>
      <c r="N883">
        <v>0.11</v>
      </c>
      <c r="O883">
        <v>0.46</v>
      </c>
      <c r="P883">
        <v>0</v>
      </c>
      <c r="Q883">
        <v>330</v>
      </c>
      <c r="R883">
        <v>79</v>
      </c>
      <c r="S883">
        <v>-179</v>
      </c>
      <c r="T883">
        <v>23</v>
      </c>
      <c r="U883">
        <v>19</v>
      </c>
      <c r="V883">
        <v>19</v>
      </c>
      <c r="W883">
        <v>3</v>
      </c>
      <c r="X883" t="s">
        <v>131</v>
      </c>
      <c r="Y883">
        <v>94</v>
      </c>
      <c r="Z883">
        <v>42</v>
      </c>
      <c r="AA883">
        <v>17</v>
      </c>
      <c r="AB883">
        <v>96</v>
      </c>
    </row>
    <row r="884" spans="1:28" ht="17" x14ac:dyDescent="0.25">
      <c r="A884" s="3">
        <v>38464919</v>
      </c>
      <c r="B884" s="1">
        <v>43652</v>
      </c>
      <c r="C884" s="13">
        <v>0.64030312499999997</v>
      </c>
      <c r="D884" t="s">
        <v>129</v>
      </c>
      <c r="E884" t="s">
        <v>130</v>
      </c>
      <c r="F884">
        <v>2.64</v>
      </c>
      <c r="G884" t="s">
        <v>130</v>
      </c>
      <c r="H884">
        <v>35.712000000000003</v>
      </c>
      <c r="I884">
        <v>-117.562</v>
      </c>
      <c r="J884">
        <v>2</v>
      </c>
      <c r="K884" t="s">
        <v>131</v>
      </c>
      <c r="L884">
        <v>39</v>
      </c>
      <c r="M884">
        <v>0.18</v>
      </c>
      <c r="N884">
        <v>0.21</v>
      </c>
      <c r="O884">
        <v>0.4</v>
      </c>
      <c r="P884">
        <v>0</v>
      </c>
      <c r="Q884">
        <v>170</v>
      </c>
      <c r="R884">
        <v>60</v>
      </c>
      <c r="S884">
        <v>-143</v>
      </c>
      <c r="T884">
        <v>43</v>
      </c>
      <c r="U884">
        <v>36</v>
      </c>
      <c r="V884">
        <v>13</v>
      </c>
      <c r="W884">
        <v>0</v>
      </c>
      <c r="X884" t="s">
        <v>132</v>
      </c>
      <c r="Y884">
        <v>58</v>
      </c>
      <c r="Z884">
        <v>67</v>
      </c>
      <c r="AA884">
        <v>8</v>
      </c>
      <c r="AB884">
        <v>49</v>
      </c>
    </row>
    <row r="885" spans="1:28" ht="17" x14ac:dyDescent="0.25">
      <c r="A885" s="3">
        <v>38464927</v>
      </c>
      <c r="B885" s="1">
        <v>43652</v>
      </c>
      <c r="C885" s="13">
        <v>0.64058645833333328</v>
      </c>
      <c r="D885" t="s">
        <v>129</v>
      </c>
      <c r="E885" t="s">
        <v>130</v>
      </c>
      <c r="F885">
        <v>3.38</v>
      </c>
      <c r="G885" t="s">
        <v>130</v>
      </c>
      <c r="H885">
        <v>35.904000000000003</v>
      </c>
      <c r="I885">
        <v>-117.73699999999999</v>
      </c>
      <c r="J885">
        <v>2.8</v>
      </c>
      <c r="K885" t="s">
        <v>131</v>
      </c>
      <c r="L885">
        <v>93</v>
      </c>
      <c r="M885">
        <v>0.13</v>
      </c>
      <c r="N885">
        <v>0.09</v>
      </c>
      <c r="O885">
        <v>0.2</v>
      </c>
      <c r="P885">
        <v>0</v>
      </c>
      <c r="Q885">
        <v>151</v>
      </c>
      <c r="R885">
        <v>65</v>
      </c>
      <c r="S885">
        <v>-172</v>
      </c>
      <c r="T885">
        <v>41</v>
      </c>
      <c r="U885">
        <v>32</v>
      </c>
      <c r="V885">
        <v>88</v>
      </c>
      <c r="W885">
        <v>40</v>
      </c>
      <c r="X885" t="s">
        <v>132</v>
      </c>
      <c r="Y885">
        <v>67</v>
      </c>
      <c r="Z885">
        <v>80</v>
      </c>
      <c r="AA885">
        <v>40</v>
      </c>
      <c r="AB885">
        <v>46</v>
      </c>
    </row>
    <row r="886" spans="1:28" ht="17" x14ac:dyDescent="0.25">
      <c r="A886" s="3">
        <v>38464943</v>
      </c>
      <c r="B886" s="1">
        <v>43652</v>
      </c>
      <c r="C886" s="13">
        <v>0.64130208333333327</v>
      </c>
      <c r="D886" t="s">
        <v>129</v>
      </c>
      <c r="E886" t="s">
        <v>130</v>
      </c>
      <c r="F886">
        <v>3.26</v>
      </c>
      <c r="G886" t="s">
        <v>130</v>
      </c>
      <c r="H886">
        <v>35.847999999999999</v>
      </c>
      <c r="I886">
        <v>-117.667</v>
      </c>
      <c r="J886">
        <v>9</v>
      </c>
      <c r="K886" t="s">
        <v>131</v>
      </c>
      <c r="L886">
        <v>95</v>
      </c>
      <c r="M886">
        <v>0.16</v>
      </c>
      <c r="N886">
        <v>0.13</v>
      </c>
      <c r="O886">
        <v>0.28999999999999998</v>
      </c>
      <c r="P886">
        <v>0</v>
      </c>
      <c r="Q886">
        <v>327</v>
      </c>
      <c r="R886">
        <v>65</v>
      </c>
      <c r="S886">
        <v>177</v>
      </c>
      <c r="T886">
        <v>18</v>
      </c>
      <c r="U886">
        <v>24</v>
      </c>
      <c r="V886">
        <v>57</v>
      </c>
      <c r="W886">
        <v>44</v>
      </c>
      <c r="X886" t="s">
        <v>131</v>
      </c>
      <c r="Y886">
        <v>87</v>
      </c>
      <c r="Z886">
        <v>44</v>
      </c>
      <c r="AA886">
        <v>35</v>
      </c>
      <c r="AB886">
        <v>129</v>
      </c>
    </row>
    <row r="887" spans="1:28" ht="17" x14ac:dyDescent="0.25">
      <c r="A887" s="3">
        <v>38464951</v>
      </c>
      <c r="B887" s="1">
        <v>43652</v>
      </c>
      <c r="C887" s="13">
        <v>0.64215219907407406</v>
      </c>
      <c r="D887" t="s">
        <v>129</v>
      </c>
      <c r="E887" t="s">
        <v>130</v>
      </c>
      <c r="F887">
        <v>2.0699999999999998</v>
      </c>
      <c r="G887" t="s">
        <v>130</v>
      </c>
      <c r="H887">
        <v>35.658999999999999</v>
      </c>
      <c r="I887">
        <v>-117.497</v>
      </c>
      <c r="J887">
        <v>2</v>
      </c>
      <c r="K887" t="s">
        <v>131</v>
      </c>
      <c r="L887">
        <v>47</v>
      </c>
      <c r="M887">
        <v>0.22</v>
      </c>
      <c r="N887">
        <v>0.26</v>
      </c>
      <c r="O887">
        <v>0.64</v>
      </c>
      <c r="P887">
        <v>0</v>
      </c>
      <c r="Q887">
        <v>99</v>
      </c>
      <c r="R887">
        <v>17</v>
      </c>
      <c r="S887">
        <v>52</v>
      </c>
      <c r="T887">
        <v>43</v>
      </c>
      <c r="U887">
        <v>29</v>
      </c>
      <c r="V887">
        <v>14</v>
      </c>
      <c r="W887">
        <v>24</v>
      </c>
      <c r="X887" t="s">
        <v>132</v>
      </c>
      <c r="Y887">
        <v>60</v>
      </c>
      <c r="Z887">
        <v>73</v>
      </c>
      <c r="AA887">
        <v>10</v>
      </c>
      <c r="AB887">
        <v>29</v>
      </c>
    </row>
    <row r="888" spans="1:28" x14ac:dyDescent="0.2">
      <c r="A888" s="4">
        <v>38464991</v>
      </c>
      <c r="B888" s="1">
        <v>43652</v>
      </c>
      <c r="C888" s="13">
        <v>0.64303553240740741</v>
      </c>
      <c r="D888" t="s">
        <v>129</v>
      </c>
      <c r="E888" t="s">
        <v>130</v>
      </c>
      <c r="F888">
        <v>2.84</v>
      </c>
      <c r="G888" t="s">
        <v>130</v>
      </c>
      <c r="H888">
        <v>35.709000000000003</v>
      </c>
      <c r="I888">
        <v>-117.565</v>
      </c>
      <c r="J888">
        <v>1.4</v>
      </c>
      <c r="K888" t="s">
        <v>131</v>
      </c>
      <c r="L888">
        <v>60</v>
      </c>
      <c r="M888">
        <v>0.17</v>
      </c>
      <c r="N888">
        <v>0.16</v>
      </c>
      <c r="O888">
        <v>0.34</v>
      </c>
      <c r="P888">
        <v>0</v>
      </c>
      <c r="Q888">
        <v>40</v>
      </c>
      <c r="R888">
        <v>33</v>
      </c>
      <c r="S888">
        <v>-7</v>
      </c>
      <c r="T888">
        <v>23</v>
      </c>
      <c r="U888">
        <v>30</v>
      </c>
      <c r="V888">
        <v>18</v>
      </c>
      <c r="W888">
        <v>32</v>
      </c>
      <c r="X888" t="s">
        <v>133</v>
      </c>
      <c r="Y888">
        <v>90</v>
      </c>
      <c r="Z888">
        <v>65</v>
      </c>
      <c r="AA888">
        <v>19</v>
      </c>
      <c r="AB888">
        <v>62</v>
      </c>
    </row>
    <row r="889" spans="1:28" ht="17" x14ac:dyDescent="0.25">
      <c r="A889" s="3">
        <v>38465007</v>
      </c>
      <c r="B889" s="1">
        <v>43652</v>
      </c>
      <c r="C889" s="13">
        <v>0.64401030092592593</v>
      </c>
      <c r="D889" t="s">
        <v>129</v>
      </c>
      <c r="E889" t="s">
        <v>130</v>
      </c>
      <c r="F889">
        <v>2.62</v>
      </c>
      <c r="G889" t="s">
        <v>130</v>
      </c>
      <c r="H889">
        <v>35.764000000000003</v>
      </c>
      <c r="I889">
        <v>-117.58199999999999</v>
      </c>
      <c r="J889">
        <v>10.5</v>
      </c>
      <c r="K889" t="s">
        <v>131</v>
      </c>
      <c r="L889">
        <v>44</v>
      </c>
      <c r="M889">
        <v>0.15</v>
      </c>
      <c r="N889">
        <v>0.22</v>
      </c>
      <c r="O889">
        <v>0.37</v>
      </c>
      <c r="P889">
        <v>0</v>
      </c>
      <c r="Q889">
        <v>115</v>
      </c>
      <c r="R889">
        <v>57</v>
      </c>
      <c r="S889">
        <v>-75</v>
      </c>
      <c r="T889">
        <v>40</v>
      </c>
      <c r="U889">
        <v>41</v>
      </c>
      <c r="V889">
        <v>9</v>
      </c>
      <c r="W889">
        <v>17</v>
      </c>
      <c r="X889" t="s">
        <v>134</v>
      </c>
      <c r="Y889">
        <v>49</v>
      </c>
      <c r="Z889">
        <v>57</v>
      </c>
      <c r="AA889">
        <v>7</v>
      </c>
      <c r="AB889">
        <v>76</v>
      </c>
    </row>
    <row r="890" spans="1:28" x14ac:dyDescent="0.2">
      <c r="A890" s="4">
        <v>38465023</v>
      </c>
      <c r="B890" s="1">
        <v>43652</v>
      </c>
      <c r="C890" s="13">
        <v>0.6448501157407408</v>
      </c>
      <c r="D890" t="s">
        <v>129</v>
      </c>
      <c r="E890" t="s">
        <v>130</v>
      </c>
      <c r="F890">
        <v>2.21</v>
      </c>
      <c r="G890" t="s">
        <v>130</v>
      </c>
      <c r="H890">
        <v>35.887999999999998</v>
      </c>
      <c r="I890">
        <v>-117.69</v>
      </c>
      <c r="J890">
        <v>8.3000000000000007</v>
      </c>
      <c r="K890" t="s">
        <v>131</v>
      </c>
      <c r="L890">
        <v>63</v>
      </c>
      <c r="M890">
        <v>0.11</v>
      </c>
      <c r="N890">
        <v>0.12</v>
      </c>
      <c r="O890">
        <v>0.32</v>
      </c>
      <c r="P890">
        <v>0</v>
      </c>
      <c r="Q890">
        <v>172</v>
      </c>
      <c r="R890">
        <v>82</v>
      </c>
      <c r="S890">
        <v>-179</v>
      </c>
      <c r="T890">
        <v>21</v>
      </c>
      <c r="U890">
        <v>23</v>
      </c>
      <c r="V890">
        <v>17</v>
      </c>
      <c r="W890">
        <v>9</v>
      </c>
      <c r="X890" t="s">
        <v>131</v>
      </c>
      <c r="Y890">
        <v>89</v>
      </c>
      <c r="Z890">
        <v>48</v>
      </c>
      <c r="AA890">
        <v>15</v>
      </c>
      <c r="AB890">
        <v>96</v>
      </c>
    </row>
    <row r="891" spans="1:28" x14ac:dyDescent="0.2">
      <c r="A891" s="4">
        <v>38465031</v>
      </c>
      <c r="B891" s="1">
        <v>43652</v>
      </c>
      <c r="C891" s="13">
        <v>0.64536967592592587</v>
      </c>
      <c r="D891" t="s">
        <v>129</v>
      </c>
      <c r="E891" t="s">
        <v>130</v>
      </c>
      <c r="F891">
        <v>2.76</v>
      </c>
      <c r="G891" t="s">
        <v>130</v>
      </c>
      <c r="H891">
        <v>35.878999999999998</v>
      </c>
      <c r="I891">
        <v>-117.717</v>
      </c>
      <c r="J891">
        <v>4.8</v>
      </c>
      <c r="K891" t="s">
        <v>131</v>
      </c>
      <c r="L891">
        <v>63</v>
      </c>
      <c r="M891">
        <v>0.13</v>
      </c>
      <c r="N891">
        <v>0.13</v>
      </c>
      <c r="O891">
        <v>0.3</v>
      </c>
      <c r="P891">
        <v>0</v>
      </c>
      <c r="Q891">
        <v>327</v>
      </c>
      <c r="R891">
        <v>83</v>
      </c>
      <c r="S891">
        <v>-178</v>
      </c>
      <c r="T891">
        <v>20</v>
      </c>
      <c r="U891">
        <v>14</v>
      </c>
      <c r="V891">
        <v>22</v>
      </c>
      <c r="W891">
        <v>23</v>
      </c>
      <c r="X891" t="s">
        <v>131</v>
      </c>
      <c r="Y891">
        <v>100</v>
      </c>
      <c r="Z891">
        <v>48</v>
      </c>
      <c r="AA891">
        <v>24</v>
      </c>
      <c r="AB891">
        <v>58</v>
      </c>
    </row>
    <row r="892" spans="1:28" ht="17" x14ac:dyDescent="0.25">
      <c r="A892" s="3">
        <v>38465039</v>
      </c>
      <c r="B892" s="1">
        <v>43652</v>
      </c>
      <c r="C892" s="13">
        <v>0.64575659722222223</v>
      </c>
      <c r="D892" t="s">
        <v>129</v>
      </c>
      <c r="E892" t="s">
        <v>130</v>
      </c>
      <c r="F892">
        <v>2.84</v>
      </c>
      <c r="G892" t="s">
        <v>130</v>
      </c>
      <c r="H892">
        <v>35.866999999999997</v>
      </c>
      <c r="I892">
        <v>-117.696</v>
      </c>
      <c r="J892">
        <v>8.1999999999999993</v>
      </c>
      <c r="K892" t="s">
        <v>131</v>
      </c>
      <c r="L892">
        <v>77</v>
      </c>
      <c r="M892">
        <v>0.13</v>
      </c>
      <c r="N892">
        <v>0.12</v>
      </c>
      <c r="O892">
        <v>0.34</v>
      </c>
      <c r="P892">
        <v>0</v>
      </c>
      <c r="Q892">
        <v>334</v>
      </c>
      <c r="R892">
        <v>88</v>
      </c>
      <c r="S892">
        <v>-159</v>
      </c>
      <c r="T892">
        <v>24</v>
      </c>
      <c r="U892">
        <v>34</v>
      </c>
      <c r="V892">
        <v>15</v>
      </c>
      <c r="W892">
        <v>27</v>
      </c>
      <c r="X892" t="s">
        <v>132</v>
      </c>
      <c r="Y892">
        <v>55</v>
      </c>
      <c r="Z892">
        <v>43</v>
      </c>
      <c r="AA892">
        <v>9</v>
      </c>
      <c r="AB892">
        <v>140</v>
      </c>
    </row>
    <row r="893" spans="1:28" ht="17" x14ac:dyDescent="0.25">
      <c r="A893" s="3">
        <v>38465055</v>
      </c>
      <c r="B893" s="1">
        <v>43652</v>
      </c>
      <c r="C893" s="13">
        <v>0.64630046296296295</v>
      </c>
      <c r="D893" t="s">
        <v>129</v>
      </c>
      <c r="E893" t="s">
        <v>130</v>
      </c>
      <c r="F893">
        <v>2.08</v>
      </c>
      <c r="G893" t="s">
        <v>130</v>
      </c>
      <c r="H893">
        <v>35.880000000000003</v>
      </c>
      <c r="I893">
        <v>-117.72199999999999</v>
      </c>
      <c r="J893">
        <v>4.5</v>
      </c>
      <c r="K893" t="s">
        <v>131</v>
      </c>
      <c r="L893">
        <v>53</v>
      </c>
      <c r="M893">
        <v>0.14000000000000001</v>
      </c>
      <c r="N893">
        <v>0.16</v>
      </c>
      <c r="O893">
        <v>0.36</v>
      </c>
      <c r="P893">
        <v>0</v>
      </c>
      <c r="Q893">
        <v>168</v>
      </c>
      <c r="R893">
        <v>79</v>
      </c>
      <c r="S893">
        <v>125</v>
      </c>
      <c r="T893">
        <v>36</v>
      </c>
      <c r="U893">
        <v>44</v>
      </c>
      <c r="V893">
        <v>11</v>
      </c>
      <c r="W893">
        <v>13</v>
      </c>
      <c r="X893" t="s">
        <v>132</v>
      </c>
      <c r="Y893">
        <v>55</v>
      </c>
      <c r="Z893">
        <v>48</v>
      </c>
      <c r="AA893">
        <v>7</v>
      </c>
      <c r="AB893">
        <v>96</v>
      </c>
    </row>
    <row r="894" spans="1:28" ht="17" x14ac:dyDescent="0.25">
      <c r="A894" s="3">
        <v>38465063</v>
      </c>
      <c r="B894" s="1">
        <v>43652</v>
      </c>
      <c r="C894" s="13">
        <v>0.64641087962962962</v>
      </c>
      <c r="D894" t="s">
        <v>129</v>
      </c>
      <c r="E894" t="s">
        <v>130</v>
      </c>
      <c r="F894">
        <v>3.31</v>
      </c>
      <c r="G894" t="s">
        <v>130</v>
      </c>
      <c r="H894">
        <v>35.694000000000003</v>
      </c>
      <c r="I894">
        <v>-117.55500000000001</v>
      </c>
      <c r="J894">
        <v>10.1</v>
      </c>
      <c r="K894" t="s">
        <v>131</v>
      </c>
      <c r="L894">
        <v>92</v>
      </c>
      <c r="M894">
        <v>0.14000000000000001</v>
      </c>
      <c r="N894">
        <v>0.12</v>
      </c>
      <c r="O894">
        <v>0.31</v>
      </c>
      <c r="P894">
        <v>0</v>
      </c>
      <c r="Q894">
        <v>348</v>
      </c>
      <c r="R894">
        <v>71</v>
      </c>
      <c r="S894">
        <v>-171</v>
      </c>
      <c r="T894">
        <v>12</v>
      </c>
      <c r="U894">
        <v>11</v>
      </c>
      <c r="V894">
        <v>104</v>
      </c>
      <c r="W894">
        <v>36</v>
      </c>
      <c r="X894" t="s">
        <v>131</v>
      </c>
      <c r="Y894">
        <v>100</v>
      </c>
      <c r="Z894">
        <v>54</v>
      </c>
      <c r="AA894">
        <v>64</v>
      </c>
      <c r="AB894">
        <v>102</v>
      </c>
    </row>
    <row r="895" spans="1:28" x14ac:dyDescent="0.2">
      <c r="A895" s="4">
        <v>38465079</v>
      </c>
      <c r="B895" s="1">
        <v>43652</v>
      </c>
      <c r="C895" s="13">
        <v>0.64739618055555559</v>
      </c>
      <c r="D895" t="s">
        <v>129</v>
      </c>
      <c r="E895" t="s">
        <v>130</v>
      </c>
      <c r="F895">
        <v>2.16</v>
      </c>
      <c r="G895" t="s">
        <v>130</v>
      </c>
      <c r="H895">
        <v>35.896000000000001</v>
      </c>
      <c r="I895">
        <v>-117.71299999999999</v>
      </c>
      <c r="J895">
        <v>6.7</v>
      </c>
      <c r="K895" t="s">
        <v>131</v>
      </c>
      <c r="L895">
        <v>54</v>
      </c>
      <c r="M895">
        <v>0.19</v>
      </c>
      <c r="N895">
        <v>0.22</v>
      </c>
      <c r="O895">
        <v>0.49</v>
      </c>
      <c r="P895">
        <v>0</v>
      </c>
      <c r="Q895">
        <v>318</v>
      </c>
      <c r="R895">
        <v>88</v>
      </c>
      <c r="S895">
        <v>165</v>
      </c>
      <c r="T895">
        <v>29</v>
      </c>
      <c r="U895">
        <v>28</v>
      </c>
      <c r="V895">
        <v>13</v>
      </c>
      <c r="W895">
        <v>13</v>
      </c>
      <c r="X895" t="s">
        <v>133</v>
      </c>
      <c r="Y895">
        <v>74</v>
      </c>
      <c r="Z895">
        <v>34</v>
      </c>
      <c r="AA895">
        <v>12</v>
      </c>
      <c r="AB895">
        <v>114</v>
      </c>
    </row>
    <row r="896" spans="1:28" ht="17" x14ac:dyDescent="0.25">
      <c r="A896" s="3">
        <v>38465087</v>
      </c>
      <c r="B896" s="1">
        <v>43652</v>
      </c>
      <c r="C896" s="13">
        <v>0.64772789351851856</v>
      </c>
      <c r="D896" t="s">
        <v>129</v>
      </c>
      <c r="E896" t="s">
        <v>130</v>
      </c>
      <c r="F896">
        <v>3.18</v>
      </c>
      <c r="G896" t="s">
        <v>130</v>
      </c>
      <c r="H896">
        <v>35.878999999999998</v>
      </c>
      <c r="I896">
        <v>-117.70399999999999</v>
      </c>
      <c r="J896">
        <v>3</v>
      </c>
      <c r="K896" t="s">
        <v>131</v>
      </c>
      <c r="L896">
        <v>102</v>
      </c>
      <c r="M896">
        <v>0.16</v>
      </c>
      <c r="N896">
        <v>0.11</v>
      </c>
      <c r="O896">
        <v>0.34</v>
      </c>
      <c r="P896">
        <v>0</v>
      </c>
      <c r="Q896">
        <v>330</v>
      </c>
      <c r="R896">
        <v>61</v>
      </c>
      <c r="S896">
        <v>-172</v>
      </c>
      <c r="T896">
        <v>35</v>
      </c>
      <c r="U896">
        <v>11</v>
      </c>
      <c r="V896">
        <v>82</v>
      </c>
      <c r="W896">
        <v>39</v>
      </c>
      <c r="X896" t="s">
        <v>133</v>
      </c>
      <c r="Y896">
        <v>75</v>
      </c>
      <c r="Z896">
        <v>71</v>
      </c>
      <c r="AA896">
        <v>46</v>
      </c>
      <c r="AB896">
        <v>51</v>
      </c>
    </row>
    <row r="897" spans="1:28" ht="17" x14ac:dyDescent="0.25">
      <c r="A897" s="3">
        <v>38465095</v>
      </c>
      <c r="B897" s="1">
        <v>43652</v>
      </c>
      <c r="C897" s="13">
        <v>0.64845104166666667</v>
      </c>
      <c r="D897" t="s">
        <v>129</v>
      </c>
      <c r="E897" t="s">
        <v>130</v>
      </c>
      <c r="F897">
        <v>2.2799999999999998</v>
      </c>
      <c r="G897" t="s">
        <v>130</v>
      </c>
      <c r="H897">
        <v>35.878999999999998</v>
      </c>
      <c r="I897">
        <v>-117.71899999999999</v>
      </c>
      <c r="J897">
        <v>4.5999999999999996</v>
      </c>
      <c r="K897" t="s">
        <v>131</v>
      </c>
      <c r="L897">
        <v>48</v>
      </c>
      <c r="M897">
        <v>0.12</v>
      </c>
      <c r="N897">
        <v>0.14000000000000001</v>
      </c>
      <c r="O897">
        <v>0.28999999999999998</v>
      </c>
      <c r="P897">
        <v>0</v>
      </c>
      <c r="Q897">
        <v>301</v>
      </c>
      <c r="R897">
        <v>79</v>
      </c>
      <c r="S897">
        <v>-165</v>
      </c>
      <c r="T897">
        <v>57</v>
      </c>
      <c r="U897">
        <v>56</v>
      </c>
      <c r="V897">
        <v>9</v>
      </c>
      <c r="W897">
        <v>32</v>
      </c>
      <c r="X897" t="s">
        <v>134</v>
      </c>
      <c r="Y897">
        <v>19</v>
      </c>
      <c r="Z897">
        <v>51</v>
      </c>
      <c r="AA897">
        <v>2</v>
      </c>
      <c r="AB897">
        <v>116</v>
      </c>
    </row>
    <row r="898" spans="1:28" ht="17" x14ac:dyDescent="0.25">
      <c r="A898" s="3">
        <v>37493629</v>
      </c>
      <c r="B898" s="1">
        <v>43652</v>
      </c>
      <c r="C898" s="13">
        <v>0.64903356481481478</v>
      </c>
      <c r="D898" t="s">
        <v>129</v>
      </c>
      <c r="E898" t="s">
        <v>130</v>
      </c>
      <c r="F898">
        <v>2.5</v>
      </c>
      <c r="G898" t="s">
        <v>130</v>
      </c>
      <c r="H898">
        <v>35.927999999999997</v>
      </c>
      <c r="I898">
        <v>-117.68</v>
      </c>
      <c r="J898">
        <v>2.6</v>
      </c>
      <c r="K898" t="s">
        <v>131</v>
      </c>
      <c r="L898">
        <v>50</v>
      </c>
      <c r="M898">
        <v>0.12</v>
      </c>
      <c r="N898">
        <v>0.14000000000000001</v>
      </c>
      <c r="O898">
        <v>0.22</v>
      </c>
      <c r="P898">
        <v>0</v>
      </c>
      <c r="Q898">
        <v>172</v>
      </c>
      <c r="R898">
        <v>75</v>
      </c>
      <c r="S898">
        <v>-117</v>
      </c>
      <c r="T898">
        <v>41</v>
      </c>
      <c r="U898">
        <v>46</v>
      </c>
      <c r="V898">
        <v>8</v>
      </c>
      <c r="W898">
        <v>17</v>
      </c>
      <c r="X898" t="s">
        <v>132</v>
      </c>
      <c r="Y898">
        <v>54</v>
      </c>
      <c r="Z898">
        <v>61</v>
      </c>
      <c r="AA898">
        <v>10</v>
      </c>
      <c r="AB898">
        <v>42</v>
      </c>
    </row>
    <row r="899" spans="1:28" ht="17" x14ac:dyDescent="0.25">
      <c r="A899" s="3">
        <v>37493645</v>
      </c>
      <c r="B899" s="1">
        <v>43652</v>
      </c>
      <c r="C899" s="13">
        <v>0.64926284722222227</v>
      </c>
      <c r="D899" t="s">
        <v>129</v>
      </c>
      <c r="E899" t="s">
        <v>130</v>
      </c>
      <c r="F899">
        <v>2.1</v>
      </c>
      <c r="G899" t="s">
        <v>130</v>
      </c>
      <c r="H899">
        <v>35.878</v>
      </c>
      <c r="I899">
        <v>-117.702</v>
      </c>
      <c r="J899">
        <v>8.1999999999999993</v>
      </c>
      <c r="K899" t="s">
        <v>131</v>
      </c>
      <c r="L899">
        <v>50</v>
      </c>
      <c r="M899">
        <v>0.11</v>
      </c>
      <c r="N899">
        <v>0.14000000000000001</v>
      </c>
      <c r="O899">
        <v>0.35</v>
      </c>
      <c r="P899">
        <v>0</v>
      </c>
      <c r="Q899">
        <v>144</v>
      </c>
      <c r="R899">
        <v>50</v>
      </c>
      <c r="S899">
        <v>124</v>
      </c>
      <c r="T899">
        <v>50</v>
      </c>
      <c r="U899">
        <v>45</v>
      </c>
      <c r="V899">
        <v>8</v>
      </c>
      <c r="W899">
        <v>14</v>
      </c>
      <c r="X899" t="s">
        <v>134</v>
      </c>
      <c r="Y899">
        <v>31</v>
      </c>
      <c r="Z899">
        <v>61</v>
      </c>
      <c r="AA899">
        <v>0</v>
      </c>
      <c r="AB899">
        <v>0</v>
      </c>
    </row>
    <row r="900" spans="1:28" x14ac:dyDescent="0.2">
      <c r="A900" s="4">
        <v>38465119</v>
      </c>
      <c r="B900" s="1">
        <v>43652</v>
      </c>
      <c r="C900" s="13">
        <v>0.64956990740740739</v>
      </c>
      <c r="D900" t="s">
        <v>129</v>
      </c>
      <c r="E900" t="s">
        <v>130</v>
      </c>
      <c r="F900">
        <v>2.11</v>
      </c>
      <c r="G900" t="s">
        <v>130</v>
      </c>
      <c r="H900">
        <v>35.927999999999997</v>
      </c>
      <c r="I900">
        <v>-117.682</v>
      </c>
      <c r="J900">
        <v>2.5</v>
      </c>
      <c r="K900" t="s">
        <v>131</v>
      </c>
      <c r="L900">
        <v>59</v>
      </c>
      <c r="M900">
        <v>0.12</v>
      </c>
      <c r="N900">
        <v>0.12</v>
      </c>
      <c r="O900">
        <v>0.2</v>
      </c>
      <c r="P900">
        <v>0</v>
      </c>
      <c r="Q900">
        <v>176</v>
      </c>
      <c r="R900">
        <v>78</v>
      </c>
      <c r="S900">
        <v>-159</v>
      </c>
      <c r="T900">
        <v>35</v>
      </c>
      <c r="U900">
        <v>27</v>
      </c>
      <c r="V900">
        <v>13</v>
      </c>
      <c r="W900">
        <v>26</v>
      </c>
      <c r="X900" t="s">
        <v>133</v>
      </c>
      <c r="Y900">
        <v>76</v>
      </c>
      <c r="Z900">
        <v>63</v>
      </c>
      <c r="AA900">
        <v>7</v>
      </c>
      <c r="AB900">
        <v>55</v>
      </c>
    </row>
    <row r="901" spans="1:28" x14ac:dyDescent="0.2">
      <c r="A901" s="4">
        <v>38465135</v>
      </c>
      <c r="B901" s="1">
        <v>43652</v>
      </c>
      <c r="C901" s="13">
        <v>0.65048379629629627</v>
      </c>
      <c r="D901" t="s">
        <v>129</v>
      </c>
      <c r="E901" t="s">
        <v>130</v>
      </c>
      <c r="F901">
        <v>2.4</v>
      </c>
      <c r="G901" t="s">
        <v>130</v>
      </c>
      <c r="H901">
        <v>35.566000000000003</v>
      </c>
      <c r="I901">
        <v>-117.4</v>
      </c>
      <c r="J901">
        <v>3.2</v>
      </c>
      <c r="K901" t="s">
        <v>131</v>
      </c>
      <c r="L901">
        <v>80</v>
      </c>
      <c r="M901">
        <v>0.15</v>
      </c>
      <c r="N901">
        <v>0.15</v>
      </c>
      <c r="O901">
        <v>0.37</v>
      </c>
      <c r="P901">
        <v>0</v>
      </c>
      <c r="Q901">
        <v>164</v>
      </c>
      <c r="R901">
        <v>76</v>
      </c>
      <c r="S901">
        <v>-149</v>
      </c>
      <c r="T901">
        <v>23</v>
      </c>
      <c r="U901">
        <v>27</v>
      </c>
      <c r="V901">
        <v>19</v>
      </c>
      <c r="W901">
        <v>21</v>
      </c>
      <c r="X901" t="s">
        <v>131</v>
      </c>
      <c r="Y901">
        <v>84</v>
      </c>
      <c r="Z901">
        <v>59</v>
      </c>
      <c r="AA901">
        <v>21</v>
      </c>
      <c r="AB901">
        <v>67</v>
      </c>
    </row>
    <row r="902" spans="1:28" x14ac:dyDescent="0.2">
      <c r="A902" s="4">
        <v>38465143</v>
      </c>
      <c r="B902" s="1">
        <v>43652</v>
      </c>
      <c r="C902" s="13">
        <v>0.6509652777777778</v>
      </c>
      <c r="D902" t="s">
        <v>129</v>
      </c>
      <c r="E902" t="s">
        <v>130</v>
      </c>
      <c r="F902">
        <v>2.65</v>
      </c>
      <c r="G902" t="s">
        <v>130</v>
      </c>
      <c r="H902">
        <v>35.933999999999997</v>
      </c>
      <c r="I902">
        <v>-117.696</v>
      </c>
      <c r="J902">
        <v>2.2999999999999998</v>
      </c>
      <c r="K902" t="s">
        <v>131</v>
      </c>
      <c r="L902">
        <v>69</v>
      </c>
      <c r="M902">
        <v>0.14000000000000001</v>
      </c>
      <c r="N902">
        <v>0.12</v>
      </c>
      <c r="O902">
        <v>0.21</v>
      </c>
      <c r="P902">
        <v>0</v>
      </c>
      <c r="Q902">
        <v>328</v>
      </c>
      <c r="R902">
        <v>68</v>
      </c>
      <c r="S902">
        <v>173</v>
      </c>
      <c r="T902">
        <v>26</v>
      </c>
      <c r="U902">
        <v>23</v>
      </c>
      <c r="V902">
        <v>27</v>
      </c>
      <c r="W902">
        <v>8</v>
      </c>
      <c r="X902" t="s">
        <v>133</v>
      </c>
      <c r="Y902">
        <v>74</v>
      </c>
      <c r="Z902">
        <v>69</v>
      </c>
      <c r="AA902">
        <v>28</v>
      </c>
      <c r="AB902">
        <v>42</v>
      </c>
    </row>
    <row r="903" spans="1:28" x14ac:dyDescent="0.2">
      <c r="A903" s="4">
        <v>38465183</v>
      </c>
      <c r="B903" s="1">
        <v>43652</v>
      </c>
      <c r="C903" s="13">
        <v>0.65329618055555561</v>
      </c>
      <c r="D903" t="s">
        <v>129</v>
      </c>
      <c r="E903" t="s">
        <v>130</v>
      </c>
      <c r="F903">
        <v>2.79</v>
      </c>
      <c r="G903" t="s">
        <v>130</v>
      </c>
      <c r="H903">
        <v>35.808999999999997</v>
      </c>
      <c r="I903">
        <v>-117.639</v>
      </c>
      <c r="J903">
        <v>5.3</v>
      </c>
      <c r="K903" t="s">
        <v>131</v>
      </c>
      <c r="L903">
        <v>85</v>
      </c>
      <c r="M903">
        <v>0.13</v>
      </c>
      <c r="N903">
        <v>0.11</v>
      </c>
      <c r="O903">
        <v>0.38</v>
      </c>
      <c r="P903">
        <v>0</v>
      </c>
      <c r="Q903">
        <v>309</v>
      </c>
      <c r="R903">
        <v>82</v>
      </c>
      <c r="S903">
        <v>176</v>
      </c>
      <c r="T903">
        <v>15</v>
      </c>
      <c r="U903">
        <v>11</v>
      </c>
      <c r="V903">
        <v>28</v>
      </c>
      <c r="W903">
        <v>24</v>
      </c>
      <c r="X903" t="s">
        <v>131</v>
      </c>
      <c r="Y903">
        <v>100</v>
      </c>
      <c r="Z903">
        <v>42</v>
      </c>
      <c r="AA903">
        <v>32</v>
      </c>
      <c r="AB903">
        <v>79</v>
      </c>
    </row>
    <row r="904" spans="1:28" ht="17" x14ac:dyDescent="0.25">
      <c r="A904" s="3">
        <v>37493781</v>
      </c>
      <c r="B904" s="1">
        <v>43652</v>
      </c>
      <c r="C904" s="13">
        <v>0.65449120370370373</v>
      </c>
      <c r="D904" t="s">
        <v>129</v>
      </c>
      <c r="E904" t="s">
        <v>130</v>
      </c>
      <c r="F904">
        <v>2.31</v>
      </c>
      <c r="G904" t="s">
        <v>130</v>
      </c>
      <c r="H904">
        <v>35.898000000000003</v>
      </c>
      <c r="I904">
        <v>-117.678</v>
      </c>
      <c r="J904">
        <v>1.7</v>
      </c>
      <c r="K904" t="s">
        <v>131</v>
      </c>
      <c r="L904">
        <v>47</v>
      </c>
      <c r="M904">
        <v>0.17</v>
      </c>
      <c r="N904">
        <v>0.15</v>
      </c>
      <c r="O904">
        <v>0.25</v>
      </c>
      <c r="P904">
        <v>0</v>
      </c>
      <c r="Q904">
        <v>205</v>
      </c>
      <c r="R904">
        <v>43</v>
      </c>
      <c r="S904">
        <v>-140</v>
      </c>
      <c r="T904">
        <v>58</v>
      </c>
      <c r="U904">
        <v>59</v>
      </c>
      <c r="V904">
        <v>9</v>
      </c>
      <c r="W904">
        <v>15</v>
      </c>
      <c r="X904" t="s">
        <v>134</v>
      </c>
      <c r="Y904">
        <v>20</v>
      </c>
      <c r="Z904">
        <v>57</v>
      </c>
      <c r="AA904">
        <v>0</v>
      </c>
      <c r="AB904">
        <v>0</v>
      </c>
    </row>
    <row r="905" spans="1:28" x14ac:dyDescent="0.2">
      <c r="A905" s="4">
        <v>38465207</v>
      </c>
      <c r="B905" s="1">
        <v>43652</v>
      </c>
      <c r="C905" s="13">
        <v>0.65560810185185192</v>
      </c>
      <c r="D905" t="s">
        <v>129</v>
      </c>
      <c r="E905" t="s">
        <v>130</v>
      </c>
      <c r="F905">
        <v>2.0699999999999998</v>
      </c>
      <c r="G905" t="s">
        <v>130</v>
      </c>
      <c r="H905">
        <v>35.898000000000003</v>
      </c>
      <c r="I905">
        <v>-117.684</v>
      </c>
      <c r="J905">
        <v>5.7</v>
      </c>
      <c r="K905" t="s">
        <v>131</v>
      </c>
      <c r="L905">
        <v>53</v>
      </c>
      <c r="M905">
        <v>0.14000000000000001</v>
      </c>
      <c r="N905">
        <v>0.16</v>
      </c>
      <c r="O905">
        <v>0.48</v>
      </c>
      <c r="P905">
        <v>0</v>
      </c>
      <c r="Q905">
        <v>170</v>
      </c>
      <c r="R905">
        <v>80</v>
      </c>
      <c r="S905">
        <v>-144</v>
      </c>
      <c r="T905">
        <v>36</v>
      </c>
      <c r="U905">
        <v>33</v>
      </c>
      <c r="V905">
        <v>12</v>
      </c>
      <c r="W905">
        <v>16</v>
      </c>
      <c r="X905" t="s">
        <v>133</v>
      </c>
      <c r="Y905">
        <v>68</v>
      </c>
      <c r="Z905">
        <v>39</v>
      </c>
      <c r="AA905">
        <v>7</v>
      </c>
      <c r="AB905">
        <v>87</v>
      </c>
    </row>
    <row r="906" spans="1:28" x14ac:dyDescent="0.2">
      <c r="A906" s="4">
        <v>38465255</v>
      </c>
      <c r="B906" s="1">
        <v>43652</v>
      </c>
      <c r="C906" s="13">
        <v>0.65922407407407413</v>
      </c>
      <c r="D906" t="s">
        <v>129</v>
      </c>
      <c r="E906" t="s">
        <v>130</v>
      </c>
      <c r="F906">
        <v>2.79</v>
      </c>
      <c r="G906" t="s">
        <v>130</v>
      </c>
      <c r="H906">
        <v>35.898000000000003</v>
      </c>
      <c r="I906">
        <v>-117.678</v>
      </c>
      <c r="J906">
        <v>2.8</v>
      </c>
      <c r="K906" t="s">
        <v>131</v>
      </c>
      <c r="L906">
        <v>80</v>
      </c>
      <c r="M906">
        <v>0.16</v>
      </c>
      <c r="N906">
        <v>0.13</v>
      </c>
      <c r="O906">
        <v>0.25</v>
      </c>
      <c r="P906">
        <v>0</v>
      </c>
      <c r="Q906">
        <v>311</v>
      </c>
      <c r="R906">
        <v>64</v>
      </c>
      <c r="S906">
        <v>-160</v>
      </c>
      <c r="T906">
        <v>16</v>
      </c>
      <c r="U906">
        <v>11</v>
      </c>
      <c r="V906">
        <v>28</v>
      </c>
      <c r="W906">
        <v>16</v>
      </c>
      <c r="X906" t="s">
        <v>131</v>
      </c>
      <c r="Y906">
        <v>100</v>
      </c>
      <c r="Z906">
        <v>67</v>
      </c>
      <c r="AA906">
        <v>32</v>
      </c>
      <c r="AB906">
        <v>48</v>
      </c>
    </row>
    <row r="907" spans="1:28" x14ac:dyDescent="0.2">
      <c r="A907" s="4">
        <v>38465263</v>
      </c>
      <c r="B907" s="1">
        <v>43652</v>
      </c>
      <c r="C907" s="13">
        <v>0.6598208333333333</v>
      </c>
      <c r="D907" t="s">
        <v>129</v>
      </c>
      <c r="E907" t="s">
        <v>130</v>
      </c>
      <c r="F907">
        <v>2.38</v>
      </c>
      <c r="G907" t="s">
        <v>130</v>
      </c>
      <c r="H907">
        <v>35.768000000000001</v>
      </c>
      <c r="I907">
        <v>-117.566</v>
      </c>
      <c r="J907">
        <v>7.6</v>
      </c>
      <c r="K907" t="s">
        <v>131</v>
      </c>
      <c r="L907">
        <v>76</v>
      </c>
      <c r="M907">
        <v>0.24</v>
      </c>
      <c r="N907">
        <v>0.21</v>
      </c>
      <c r="O907">
        <v>0.7</v>
      </c>
      <c r="P907">
        <v>0</v>
      </c>
      <c r="Q907">
        <v>306</v>
      </c>
      <c r="R907">
        <v>42</v>
      </c>
      <c r="S907">
        <v>-180</v>
      </c>
      <c r="T907">
        <v>34</v>
      </c>
      <c r="U907">
        <v>35</v>
      </c>
      <c r="V907">
        <v>13</v>
      </c>
      <c r="W907">
        <v>26</v>
      </c>
      <c r="X907" t="s">
        <v>133</v>
      </c>
      <c r="Y907">
        <v>69</v>
      </c>
      <c r="Z907">
        <v>37</v>
      </c>
      <c r="AA907">
        <v>7</v>
      </c>
      <c r="AB907">
        <v>108</v>
      </c>
    </row>
    <row r="908" spans="1:28" x14ac:dyDescent="0.2">
      <c r="A908" s="4">
        <v>38465295</v>
      </c>
      <c r="B908" s="1">
        <v>43652</v>
      </c>
      <c r="C908" s="13">
        <v>0.66204212962962961</v>
      </c>
      <c r="D908" t="s">
        <v>129</v>
      </c>
      <c r="E908" t="s">
        <v>130</v>
      </c>
      <c r="F908">
        <v>2.0699999999999998</v>
      </c>
      <c r="G908" t="s">
        <v>130</v>
      </c>
      <c r="H908">
        <v>35.896000000000001</v>
      </c>
      <c r="I908">
        <v>-117.709</v>
      </c>
      <c r="J908">
        <v>7.7</v>
      </c>
      <c r="K908" t="s">
        <v>131</v>
      </c>
      <c r="L908">
        <v>59</v>
      </c>
      <c r="M908">
        <v>0.11</v>
      </c>
      <c r="N908">
        <v>0.12</v>
      </c>
      <c r="O908">
        <v>0.32</v>
      </c>
      <c r="P908">
        <v>0</v>
      </c>
      <c r="Q908">
        <v>148</v>
      </c>
      <c r="R908">
        <v>80</v>
      </c>
      <c r="S908">
        <v>-140</v>
      </c>
      <c r="T908">
        <v>23</v>
      </c>
      <c r="U908">
        <v>20</v>
      </c>
      <c r="V908">
        <v>15</v>
      </c>
      <c r="W908">
        <v>9</v>
      </c>
      <c r="X908" t="s">
        <v>131</v>
      </c>
      <c r="Y908">
        <v>97</v>
      </c>
      <c r="Z908">
        <v>44</v>
      </c>
      <c r="AA908">
        <v>9</v>
      </c>
      <c r="AB908">
        <v>94</v>
      </c>
    </row>
    <row r="909" spans="1:28" x14ac:dyDescent="0.2">
      <c r="A909" s="4">
        <v>38465311</v>
      </c>
      <c r="B909" s="1">
        <v>43652</v>
      </c>
      <c r="C909" s="13">
        <v>0.66275335648148148</v>
      </c>
      <c r="D909" t="s">
        <v>129</v>
      </c>
      <c r="E909" t="s">
        <v>130</v>
      </c>
      <c r="F909">
        <v>2.4</v>
      </c>
      <c r="G909" t="s">
        <v>130</v>
      </c>
      <c r="H909">
        <v>35.847999999999999</v>
      </c>
      <c r="I909">
        <v>-117.70099999999999</v>
      </c>
      <c r="J909">
        <v>8.1</v>
      </c>
      <c r="K909" t="s">
        <v>131</v>
      </c>
      <c r="L909">
        <v>65</v>
      </c>
      <c r="M909">
        <v>0.18</v>
      </c>
      <c r="N909">
        <v>0.19</v>
      </c>
      <c r="O909">
        <v>0.48</v>
      </c>
      <c r="P909">
        <v>0</v>
      </c>
      <c r="Q909">
        <v>138</v>
      </c>
      <c r="R909">
        <v>83</v>
      </c>
      <c r="S909">
        <v>175</v>
      </c>
      <c r="T909">
        <v>18</v>
      </c>
      <c r="U909">
        <v>40</v>
      </c>
      <c r="V909">
        <v>22</v>
      </c>
      <c r="W909">
        <v>17</v>
      </c>
      <c r="X909" t="s">
        <v>133</v>
      </c>
      <c r="Y909">
        <v>62</v>
      </c>
      <c r="Z909">
        <v>36</v>
      </c>
      <c r="AA909">
        <v>14</v>
      </c>
      <c r="AB909">
        <v>115</v>
      </c>
    </row>
    <row r="910" spans="1:28" ht="17" x14ac:dyDescent="0.25">
      <c r="A910" s="3">
        <v>38465351</v>
      </c>
      <c r="B910" s="1">
        <v>43652</v>
      </c>
      <c r="C910" s="13">
        <v>0.66631122685185185</v>
      </c>
      <c r="D910" t="s">
        <v>129</v>
      </c>
      <c r="E910" t="s">
        <v>130</v>
      </c>
      <c r="F910">
        <v>3.55</v>
      </c>
      <c r="G910" t="s">
        <v>130</v>
      </c>
      <c r="H910">
        <v>35.877000000000002</v>
      </c>
      <c r="I910">
        <v>-117.69799999999999</v>
      </c>
      <c r="J910">
        <v>2.2999999999999998</v>
      </c>
      <c r="K910" t="s">
        <v>131</v>
      </c>
      <c r="L910">
        <v>98</v>
      </c>
      <c r="M910">
        <v>0.15</v>
      </c>
      <c r="N910">
        <v>0.11</v>
      </c>
      <c r="O910">
        <v>0.19</v>
      </c>
      <c r="P910">
        <v>0</v>
      </c>
      <c r="Q910">
        <v>339</v>
      </c>
      <c r="R910">
        <v>85</v>
      </c>
      <c r="S910">
        <v>171</v>
      </c>
      <c r="T910">
        <v>12</v>
      </c>
      <c r="U910">
        <v>7</v>
      </c>
      <c r="V910">
        <v>104</v>
      </c>
      <c r="W910">
        <v>30</v>
      </c>
      <c r="X910" t="s">
        <v>131</v>
      </c>
      <c r="Y910">
        <v>100</v>
      </c>
      <c r="Z910">
        <v>80</v>
      </c>
      <c r="AA910">
        <v>61</v>
      </c>
      <c r="AB910">
        <v>42</v>
      </c>
    </row>
    <row r="911" spans="1:28" ht="17" x14ac:dyDescent="0.25">
      <c r="A911" s="3">
        <v>38465367</v>
      </c>
      <c r="B911" s="1">
        <v>43652</v>
      </c>
      <c r="C911" s="13">
        <v>0.66745613425925931</v>
      </c>
      <c r="D911" t="s">
        <v>129</v>
      </c>
      <c r="E911" t="s">
        <v>130</v>
      </c>
      <c r="F911">
        <v>3.41</v>
      </c>
      <c r="G911" t="s">
        <v>130</v>
      </c>
      <c r="H911">
        <v>35.594999999999999</v>
      </c>
      <c r="I911">
        <v>-117.39400000000001</v>
      </c>
      <c r="J911">
        <v>5</v>
      </c>
      <c r="K911" t="s">
        <v>131</v>
      </c>
      <c r="L911">
        <v>114</v>
      </c>
      <c r="M911">
        <v>0.13</v>
      </c>
      <c r="N911">
        <v>0.11</v>
      </c>
      <c r="O911">
        <v>0.23</v>
      </c>
      <c r="P911">
        <v>0</v>
      </c>
      <c r="Q911">
        <v>300</v>
      </c>
      <c r="R911">
        <v>16</v>
      </c>
      <c r="S911">
        <v>-102</v>
      </c>
      <c r="T911">
        <v>32</v>
      </c>
      <c r="U911">
        <v>30</v>
      </c>
      <c r="V911">
        <v>124</v>
      </c>
      <c r="W911">
        <v>38</v>
      </c>
      <c r="X911" t="s">
        <v>133</v>
      </c>
      <c r="Y911">
        <v>68</v>
      </c>
      <c r="Z911">
        <v>74</v>
      </c>
      <c r="AA911">
        <v>67</v>
      </c>
      <c r="AB911">
        <v>69</v>
      </c>
    </row>
    <row r="912" spans="1:28" x14ac:dyDescent="0.2">
      <c r="A912" s="4">
        <v>38465375</v>
      </c>
      <c r="B912" s="1">
        <v>43652</v>
      </c>
      <c r="C912" s="13">
        <v>0.66845081018518515</v>
      </c>
      <c r="D912" t="s">
        <v>129</v>
      </c>
      <c r="E912" t="s">
        <v>130</v>
      </c>
      <c r="F912">
        <v>2.54</v>
      </c>
      <c r="G912" t="s">
        <v>130</v>
      </c>
      <c r="H912">
        <v>35.658999999999999</v>
      </c>
      <c r="I912">
        <v>-117.479</v>
      </c>
      <c r="J912">
        <v>9.8000000000000007</v>
      </c>
      <c r="K912" t="s">
        <v>131</v>
      </c>
      <c r="L912">
        <v>57</v>
      </c>
      <c r="M912">
        <v>0.14000000000000001</v>
      </c>
      <c r="N912">
        <v>0.18</v>
      </c>
      <c r="O912">
        <v>0.37</v>
      </c>
      <c r="P912">
        <v>0</v>
      </c>
      <c r="Q912">
        <v>135</v>
      </c>
      <c r="R912">
        <v>77</v>
      </c>
      <c r="S912">
        <v>-153</v>
      </c>
      <c r="T912">
        <v>26</v>
      </c>
      <c r="U912">
        <v>29</v>
      </c>
      <c r="V912">
        <v>19</v>
      </c>
      <c r="W912">
        <v>20</v>
      </c>
      <c r="X912" t="s">
        <v>133</v>
      </c>
      <c r="Y912">
        <v>78</v>
      </c>
      <c r="Z912">
        <v>34</v>
      </c>
      <c r="AA912">
        <v>17</v>
      </c>
      <c r="AB912">
        <v>128</v>
      </c>
    </row>
    <row r="913" spans="1:28" ht="17" x14ac:dyDescent="0.25">
      <c r="A913" s="3">
        <v>38465399</v>
      </c>
      <c r="B913" s="1">
        <v>43652</v>
      </c>
      <c r="C913" s="13">
        <v>0.67053472222222232</v>
      </c>
      <c r="D913" t="s">
        <v>129</v>
      </c>
      <c r="E913" t="s">
        <v>130</v>
      </c>
      <c r="F913">
        <v>2.33</v>
      </c>
      <c r="G913" t="s">
        <v>130</v>
      </c>
      <c r="H913">
        <v>35.878</v>
      </c>
      <c r="I913">
        <v>-117.684</v>
      </c>
      <c r="J913">
        <v>4.9000000000000004</v>
      </c>
      <c r="K913" t="s">
        <v>131</v>
      </c>
      <c r="L913">
        <v>46</v>
      </c>
      <c r="M913">
        <v>0.09</v>
      </c>
      <c r="N913">
        <v>0.12</v>
      </c>
      <c r="O913">
        <v>0.25</v>
      </c>
      <c r="P913">
        <v>0</v>
      </c>
      <c r="Q913">
        <v>129</v>
      </c>
      <c r="R913">
        <v>75</v>
      </c>
      <c r="S913">
        <v>115</v>
      </c>
      <c r="T913">
        <v>36</v>
      </c>
      <c r="U913">
        <v>37</v>
      </c>
      <c r="V913">
        <v>16</v>
      </c>
      <c r="W913">
        <v>37</v>
      </c>
      <c r="X913" t="s">
        <v>132</v>
      </c>
      <c r="Y913">
        <v>60</v>
      </c>
      <c r="Z913">
        <v>51</v>
      </c>
      <c r="AA913">
        <v>8</v>
      </c>
      <c r="AB913">
        <v>58</v>
      </c>
    </row>
    <row r="914" spans="1:28" ht="17" x14ac:dyDescent="0.25">
      <c r="A914" s="3">
        <v>38465407</v>
      </c>
      <c r="B914" s="1">
        <v>43652</v>
      </c>
      <c r="C914" s="13">
        <v>0.67090659722222223</v>
      </c>
      <c r="D914" t="s">
        <v>129</v>
      </c>
      <c r="E914" t="s">
        <v>130</v>
      </c>
      <c r="F914">
        <v>2.52</v>
      </c>
      <c r="G914" t="s">
        <v>130</v>
      </c>
      <c r="H914">
        <v>35.835000000000001</v>
      </c>
      <c r="I914">
        <v>-117.65900000000001</v>
      </c>
      <c r="J914">
        <v>8.5</v>
      </c>
      <c r="K914" t="s">
        <v>131</v>
      </c>
      <c r="L914">
        <v>31</v>
      </c>
      <c r="M914">
        <v>0.12</v>
      </c>
      <c r="N914">
        <v>0.23</v>
      </c>
      <c r="O914">
        <v>0.51</v>
      </c>
      <c r="P914">
        <v>0</v>
      </c>
      <c r="Q914">
        <v>189</v>
      </c>
      <c r="R914">
        <v>36</v>
      </c>
      <c r="S914">
        <v>-68</v>
      </c>
      <c r="T914">
        <v>46</v>
      </c>
      <c r="U914">
        <v>42</v>
      </c>
      <c r="V914">
        <v>9</v>
      </c>
      <c r="W914">
        <v>11</v>
      </c>
      <c r="X914" t="s">
        <v>134</v>
      </c>
      <c r="Y914">
        <v>41</v>
      </c>
      <c r="Z914">
        <v>48</v>
      </c>
      <c r="AA914">
        <v>3</v>
      </c>
      <c r="AB914">
        <v>161</v>
      </c>
    </row>
    <row r="915" spans="1:28" ht="17" x14ac:dyDescent="0.25">
      <c r="A915" s="3">
        <v>38465415</v>
      </c>
      <c r="B915" s="1">
        <v>43652</v>
      </c>
      <c r="C915" s="13">
        <v>0.67182372685185188</v>
      </c>
      <c r="D915" t="s">
        <v>129</v>
      </c>
      <c r="E915" t="s">
        <v>130</v>
      </c>
      <c r="F915">
        <v>3.49</v>
      </c>
      <c r="G915" t="s">
        <v>130</v>
      </c>
      <c r="H915">
        <v>35.686</v>
      </c>
      <c r="I915">
        <v>-117.545</v>
      </c>
      <c r="J915">
        <v>2.1</v>
      </c>
      <c r="K915" t="s">
        <v>131</v>
      </c>
      <c r="L915">
        <v>125</v>
      </c>
      <c r="M915">
        <v>0.13</v>
      </c>
      <c r="N915">
        <v>0.1</v>
      </c>
      <c r="O915">
        <v>0.23</v>
      </c>
      <c r="P915">
        <v>0</v>
      </c>
      <c r="Q915">
        <v>176</v>
      </c>
      <c r="R915">
        <v>25</v>
      </c>
      <c r="S915">
        <v>174</v>
      </c>
      <c r="T915">
        <v>15</v>
      </c>
      <c r="U915">
        <v>16</v>
      </c>
      <c r="V915">
        <v>122</v>
      </c>
      <c r="W915">
        <v>31</v>
      </c>
      <c r="X915" t="s">
        <v>131</v>
      </c>
      <c r="Y915">
        <v>100</v>
      </c>
      <c r="Z915">
        <v>81</v>
      </c>
      <c r="AA915">
        <v>70</v>
      </c>
      <c r="AB915">
        <v>51</v>
      </c>
    </row>
    <row r="916" spans="1:28" ht="17" x14ac:dyDescent="0.25">
      <c r="A916" s="3">
        <v>38465423</v>
      </c>
      <c r="B916" s="1">
        <v>43652</v>
      </c>
      <c r="C916" s="13">
        <v>0.67230659722222219</v>
      </c>
      <c r="D916" t="s">
        <v>129</v>
      </c>
      <c r="E916" t="s">
        <v>130</v>
      </c>
      <c r="F916">
        <v>2.63</v>
      </c>
      <c r="G916" t="s">
        <v>130</v>
      </c>
      <c r="H916">
        <v>35.701999999999998</v>
      </c>
      <c r="I916">
        <v>-117.54</v>
      </c>
      <c r="J916">
        <v>9.6999999999999993</v>
      </c>
      <c r="K916" t="s">
        <v>131</v>
      </c>
      <c r="L916">
        <v>60</v>
      </c>
      <c r="M916">
        <v>0.15</v>
      </c>
      <c r="N916">
        <v>0.17</v>
      </c>
      <c r="O916">
        <v>0.52</v>
      </c>
      <c r="P916">
        <v>0</v>
      </c>
      <c r="Q916">
        <v>183</v>
      </c>
      <c r="R916">
        <v>40</v>
      </c>
      <c r="S916">
        <v>-142</v>
      </c>
      <c r="T916">
        <v>41</v>
      </c>
      <c r="U916">
        <v>42</v>
      </c>
      <c r="V916">
        <v>12</v>
      </c>
      <c r="W916">
        <v>5</v>
      </c>
      <c r="X916" t="s">
        <v>132</v>
      </c>
      <c r="Y916">
        <v>51</v>
      </c>
      <c r="Z916">
        <v>47</v>
      </c>
      <c r="AA916">
        <v>3</v>
      </c>
      <c r="AB916">
        <v>67</v>
      </c>
    </row>
    <row r="917" spans="1:28" ht="17" x14ac:dyDescent="0.25">
      <c r="A917" s="3">
        <v>38465447</v>
      </c>
      <c r="B917" s="1">
        <v>43652</v>
      </c>
      <c r="C917" s="13">
        <v>0.67529131944444443</v>
      </c>
      <c r="D917" t="s">
        <v>129</v>
      </c>
      <c r="E917" t="s">
        <v>130</v>
      </c>
      <c r="F917">
        <v>3.18</v>
      </c>
      <c r="G917" t="s">
        <v>130</v>
      </c>
      <c r="H917">
        <v>35.61</v>
      </c>
      <c r="I917">
        <v>-117.413</v>
      </c>
      <c r="J917">
        <v>3.3</v>
      </c>
      <c r="K917" t="s">
        <v>131</v>
      </c>
      <c r="L917">
        <v>116</v>
      </c>
      <c r="M917">
        <v>0.13</v>
      </c>
      <c r="N917">
        <v>0.1</v>
      </c>
      <c r="O917">
        <v>0.27</v>
      </c>
      <c r="P917">
        <v>0</v>
      </c>
      <c r="Q917">
        <v>4</v>
      </c>
      <c r="R917">
        <v>12</v>
      </c>
      <c r="S917">
        <v>35</v>
      </c>
      <c r="T917">
        <v>16</v>
      </c>
      <c r="U917">
        <v>10</v>
      </c>
      <c r="V917">
        <v>116</v>
      </c>
      <c r="W917">
        <v>38</v>
      </c>
      <c r="X917" t="s">
        <v>131</v>
      </c>
      <c r="Y917">
        <v>99</v>
      </c>
      <c r="Z917">
        <v>80</v>
      </c>
      <c r="AA917">
        <v>61</v>
      </c>
      <c r="AB917">
        <v>53</v>
      </c>
    </row>
    <row r="918" spans="1:28" x14ac:dyDescent="0.2">
      <c r="A918" s="4">
        <v>38465479</v>
      </c>
      <c r="B918" s="1">
        <v>43652</v>
      </c>
      <c r="C918" s="13">
        <v>0.67746516203703699</v>
      </c>
      <c r="D918" t="s">
        <v>129</v>
      </c>
      <c r="E918" t="s">
        <v>130</v>
      </c>
      <c r="F918">
        <v>2.64</v>
      </c>
      <c r="G918" t="s">
        <v>130</v>
      </c>
      <c r="H918">
        <v>35.905999999999999</v>
      </c>
      <c r="I918">
        <v>-117.69</v>
      </c>
      <c r="J918">
        <v>2.5</v>
      </c>
      <c r="K918" t="s">
        <v>131</v>
      </c>
      <c r="L918">
        <v>46</v>
      </c>
      <c r="M918">
        <v>0.13</v>
      </c>
      <c r="N918">
        <v>0.15</v>
      </c>
      <c r="O918">
        <v>0.22</v>
      </c>
      <c r="P918">
        <v>0</v>
      </c>
      <c r="Q918">
        <v>347</v>
      </c>
      <c r="R918">
        <v>88</v>
      </c>
      <c r="S918">
        <v>-164</v>
      </c>
      <c r="T918">
        <v>19</v>
      </c>
      <c r="U918">
        <v>22</v>
      </c>
      <c r="V918">
        <v>12</v>
      </c>
      <c r="W918">
        <v>19</v>
      </c>
      <c r="X918" t="s">
        <v>131</v>
      </c>
      <c r="Y918">
        <v>97</v>
      </c>
      <c r="Z918">
        <v>70</v>
      </c>
      <c r="AA918">
        <v>14</v>
      </c>
      <c r="AB918">
        <v>37</v>
      </c>
    </row>
    <row r="919" spans="1:28" ht="17" x14ac:dyDescent="0.25">
      <c r="A919" s="3">
        <v>38465495</v>
      </c>
      <c r="B919" s="1">
        <v>43652</v>
      </c>
      <c r="C919" s="13">
        <v>0.67841296296296294</v>
      </c>
      <c r="D919" t="s">
        <v>129</v>
      </c>
      <c r="E919" t="s">
        <v>130</v>
      </c>
      <c r="F919">
        <v>2.48</v>
      </c>
      <c r="G919" t="s">
        <v>130</v>
      </c>
      <c r="H919">
        <v>35.774000000000001</v>
      </c>
      <c r="I919">
        <v>-117.587</v>
      </c>
      <c r="J919">
        <v>6.4</v>
      </c>
      <c r="K919" t="s">
        <v>131</v>
      </c>
      <c r="L919">
        <v>53</v>
      </c>
      <c r="M919">
        <v>0.17</v>
      </c>
      <c r="N919">
        <v>0.21</v>
      </c>
      <c r="O919">
        <v>0.56999999999999995</v>
      </c>
      <c r="P919">
        <v>0</v>
      </c>
      <c r="Q919">
        <v>64</v>
      </c>
      <c r="R919">
        <v>83</v>
      </c>
      <c r="S919">
        <v>177</v>
      </c>
      <c r="T919">
        <v>21</v>
      </c>
      <c r="U919">
        <v>21</v>
      </c>
      <c r="V919">
        <v>19</v>
      </c>
      <c r="W919">
        <v>20</v>
      </c>
      <c r="X919" t="s">
        <v>131</v>
      </c>
      <c r="Y919">
        <v>94</v>
      </c>
      <c r="Z919">
        <v>70</v>
      </c>
      <c r="AA919">
        <v>14</v>
      </c>
      <c r="AB919">
        <v>52</v>
      </c>
    </row>
    <row r="920" spans="1:28" x14ac:dyDescent="0.2">
      <c r="A920" s="4">
        <v>38465519</v>
      </c>
      <c r="B920" s="1">
        <v>43652</v>
      </c>
      <c r="C920" s="13">
        <v>0.68007766203703701</v>
      </c>
      <c r="D920" t="s">
        <v>129</v>
      </c>
      <c r="E920" t="s">
        <v>130</v>
      </c>
      <c r="F920">
        <v>2.5299999999999998</v>
      </c>
      <c r="G920" t="s">
        <v>130</v>
      </c>
      <c r="H920">
        <v>35.902999999999999</v>
      </c>
      <c r="I920">
        <v>-117.70099999999999</v>
      </c>
      <c r="J920">
        <v>7.6</v>
      </c>
      <c r="K920" t="s">
        <v>131</v>
      </c>
      <c r="L920">
        <v>49</v>
      </c>
      <c r="M920">
        <v>0.09</v>
      </c>
      <c r="N920">
        <v>0.12</v>
      </c>
      <c r="O920">
        <v>0.33</v>
      </c>
      <c r="P920">
        <v>0</v>
      </c>
      <c r="Q920">
        <v>353</v>
      </c>
      <c r="R920">
        <v>90</v>
      </c>
      <c r="S920">
        <v>-177</v>
      </c>
      <c r="T920">
        <v>20</v>
      </c>
      <c r="U920">
        <v>21</v>
      </c>
      <c r="V920">
        <v>16</v>
      </c>
      <c r="W920">
        <v>19</v>
      </c>
      <c r="X920" t="s">
        <v>131</v>
      </c>
      <c r="Y920">
        <v>97</v>
      </c>
      <c r="Z920">
        <v>44</v>
      </c>
      <c r="AA920">
        <v>13</v>
      </c>
      <c r="AB920">
        <v>111</v>
      </c>
    </row>
    <row r="921" spans="1:28" ht="17" x14ac:dyDescent="0.25">
      <c r="A921" s="3">
        <v>38465527</v>
      </c>
      <c r="B921" s="1">
        <v>43652</v>
      </c>
      <c r="C921" s="13">
        <v>0.68041342592592591</v>
      </c>
      <c r="D921" t="s">
        <v>129</v>
      </c>
      <c r="E921" t="s">
        <v>130</v>
      </c>
      <c r="F921">
        <v>2.38</v>
      </c>
      <c r="G921" t="s">
        <v>130</v>
      </c>
      <c r="H921">
        <v>35.884999999999998</v>
      </c>
      <c r="I921">
        <v>-117.72</v>
      </c>
      <c r="J921">
        <v>2.2999999999999998</v>
      </c>
      <c r="K921" t="s">
        <v>131</v>
      </c>
      <c r="L921">
        <v>33</v>
      </c>
      <c r="M921">
        <v>0.25</v>
      </c>
      <c r="N921">
        <v>0.37</v>
      </c>
      <c r="O921">
        <v>0.56000000000000005</v>
      </c>
      <c r="P921">
        <v>0</v>
      </c>
      <c r="Q921">
        <v>160</v>
      </c>
      <c r="R921">
        <v>87</v>
      </c>
      <c r="S921">
        <v>142</v>
      </c>
      <c r="T921">
        <v>41</v>
      </c>
      <c r="U921">
        <v>42</v>
      </c>
      <c r="V921">
        <v>19</v>
      </c>
      <c r="W921">
        <v>15</v>
      </c>
      <c r="X921" t="s">
        <v>134</v>
      </c>
      <c r="Y921">
        <v>44</v>
      </c>
      <c r="Z921">
        <v>69</v>
      </c>
      <c r="AA921">
        <v>2</v>
      </c>
      <c r="AB921">
        <v>29</v>
      </c>
    </row>
    <row r="922" spans="1:28" ht="17" x14ac:dyDescent="0.25">
      <c r="A922" s="3">
        <v>38465647</v>
      </c>
      <c r="B922" s="1">
        <v>43652</v>
      </c>
      <c r="C922" s="13">
        <v>0.68878148148148144</v>
      </c>
      <c r="D922" t="s">
        <v>129</v>
      </c>
      <c r="E922" t="s">
        <v>130</v>
      </c>
      <c r="F922">
        <v>3.05</v>
      </c>
      <c r="G922" t="s">
        <v>130</v>
      </c>
      <c r="H922">
        <v>35.677</v>
      </c>
      <c r="I922">
        <v>-117.533</v>
      </c>
      <c r="J922">
        <v>8.1999999999999993</v>
      </c>
      <c r="K922" t="s">
        <v>131</v>
      </c>
      <c r="L922">
        <v>104</v>
      </c>
      <c r="M922">
        <v>0.14000000000000001</v>
      </c>
      <c r="N922">
        <v>0.11</v>
      </c>
      <c r="O922">
        <v>0.38</v>
      </c>
      <c r="P922">
        <v>0</v>
      </c>
      <c r="Q922">
        <v>349</v>
      </c>
      <c r="R922">
        <v>31</v>
      </c>
      <c r="S922">
        <v>-158</v>
      </c>
      <c r="T922">
        <v>15</v>
      </c>
      <c r="U922">
        <v>15</v>
      </c>
      <c r="V922">
        <v>65</v>
      </c>
      <c r="W922">
        <v>30</v>
      </c>
      <c r="X922" t="s">
        <v>131</v>
      </c>
      <c r="Y922">
        <v>100</v>
      </c>
      <c r="Z922">
        <v>63</v>
      </c>
      <c r="AA922">
        <v>39</v>
      </c>
      <c r="AB922">
        <v>70</v>
      </c>
    </row>
    <row r="923" spans="1:28" x14ac:dyDescent="0.2">
      <c r="A923" s="4">
        <v>38465703</v>
      </c>
      <c r="B923" s="1">
        <v>43652</v>
      </c>
      <c r="C923" s="13">
        <v>0.6917340277777777</v>
      </c>
      <c r="D923" t="s">
        <v>129</v>
      </c>
      <c r="E923" t="s">
        <v>130</v>
      </c>
      <c r="F923">
        <v>4.1399999999999997</v>
      </c>
      <c r="G923" t="s">
        <v>47</v>
      </c>
      <c r="H923">
        <v>35.570999999999998</v>
      </c>
      <c r="I923">
        <v>-117.523</v>
      </c>
      <c r="J923">
        <v>10.1</v>
      </c>
      <c r="K923" t="s">
        <v>131</v>
      </c>
      <c r="L923">
        <v>100</v>
      </c>
      <c r="M923">
        <v>0.17</v>
      </c>
      <c r="N923">
        <v>0.15</v>
      </c>
      <c r="O923">
        <v>0.35</v>
      </c>
      <c r="P923">
        <v>0</v>
      </c>
      <c r="Q923">
        <v>136</v>
      </c>
      <c r="R923">
        <v>86</v>
      </c>
      <c r="S923">
        <v>159</v>
      </c>
      <c r="T923">
        <v>10</v>
      </c>
      <c r="U923">
        <v>11</v>
      </c>
      <c r="V923">
        <v>45</v>
      </c>
      <c r="W923">
        <v>12</v>
      </c>
      <c r="X923" t="s">
        <v>131</v>
      </c>
      <c r="Y923">
        <v>100</v>
      </c>
      <c r="Z923">
        <v>30</v>
      </c>
      <c r="AA923">
        <v>44</v>
      </c>
      <c r="AB923">
        <v>127</v>
      </c>
    </row>
    <row r="924" spans="1:28" ht="17" x14ac:dyDescent="0.25">
      <c r="A924" s="3">
        <v>38465711</v>
      </c>
      <c r="B924" s="1">
        <v>43652</v>
      </c>
      <c r="C924" s="13">
        <v>0.69307083333333341</v>
      </c>
      <c r="D924" t="s">
        <v>129</v>
      </c>
      <c r="E924" t="s">
        <v>130</v>
      </c>
      <c r="F924">
        <v>3.37</v>
      </c>
      <c r="G924" t="s">
        <v>130</v>
      </c>
      <c r="H924">
        <v>35.594999999999999</v>
      </c>
      <c r="I924">
        <v>-117.377</v>
      </c>
      <c r="J924">
        <v>5.3</v>
      </c>
      <c r="K924" t="s">
        <v>131</v>
      </c>
      <c r="L924">
        <v>105</v>
      </c>
      <c r="M924">
        <v>0.16</v>
      </c>
      <c r="N924">
        <v>0.14000000000000001</v>
      </c>
      <c r="O924">
        <v>0.35</v>
      </c>
      <c r="P924">
        <v>0</v>
      </c>
      <c r="Q924">
        <v>43</v>
      </c>
      <c r="R924">
        <v>31</v>
      </c>
      <c r="S924">
        <v>23</v>
      </c>
      <c r="T924">
        <v>31</v>
      </c>
      <c r="U924">
        <v>27</v>
      </c>
      <c r="V924">
        <v>46</v>
      </c>
      <c r="W924">
        <v>22</v>
      </c>
      <c r="X924" t="s">
        <v>133</v>
      </c>
      <c r="Y924">
        <v>72</v>
      </c>
      <c r="Z924">
        <v>67</v>
      </c>
      <c r="AA924">
        <v>28</v>
      </c>
      <c r="AB924">
        <v>59</v>
      </c>
    </row>
    <row r="925" spans="1:28" x14ac:dyDescent="0.2">
      <c r="A925" s="4">
        <v>38465719</v>
      </c>
      <c r="B925" s="1">
        <v>43652</v>
      </c>
      <c r="C925" s="13">
        <v>0.69345752314814824</v>
      </c>
      <c r="D925" t="s">
        <v>129</v>
      </c>
      <c r="E925" t="s">
        <v>130</v>
      </c>
      <c r="F925">
        <v>2.58</v>
      </c>
      <c r="G925" t="s">
        <v>130</v>
      </c>
      <c r="H925">
        <v>35.813000000000002</v>
      </c>
      <c r="I925">
        <v>-117.63500000000001</v>
      </c>
      <c r="J925">
        <v>6.7</v>
      </c>
      <c r="K925" t="s">
        <v>131</v>
      </c>
      <c r="L925">
        <v>28</v>
      </c>
      <c r="M925">
        <v>0.19</v>
      </c>
      <c r="N925">
        <v>0.39</v>
      </c>
      <c r="O925">
        <v>0.72</v>
      </c>
      <c r="P925">
        <v>0</v>
      </c>
      <c r="Q925">
        <v>330</v>
      </c>
      <c r="R925">
        <v>37</v>
      </c>
      <c r="S925">
        <v>-93</v>
      </c>
      <c r="T925">
        <v>27</v>
      </c>
      <c r="U925">
        <v>31</v>
      </c>
      <c r="V925">
        <v>14</v>
      </c>
      <c r="W925">
        <v>0</v>
      </c>
      <c r="X925" t="s">
        <v>133</v>
      </c>
      <c r="Y925">
        <v>72</v>
      </c>
      <c r="Z925">
        <v>24</v>
      </c>
      <c r="AA925">
        <v>4</v>
      </c>
      <c r="AB925">
        <v>191</v>
      </c>
    </row>
    <row r="926" spans="1:28" ht="17" x14ac:dyDescent="0.25">
      <c r="A926" s="3">
        <v>38465743</v>
      </c>
      <c r="B926" s="1">
        <v>43652</v>
      </c>
      <c r="C926" s="13">
        <v>0.69526400462962956</v>
      </c>
      <c r="D926" t="s">
        <v>129</v>
      </c>
      <c r="E926" t="s">
        <v>130</v>
      </c>
      <c r="F926">
        <v>2.65</v>
      </c>
      <c r="G926" t="s">
        <v>130</v>
      </c>
      <c r="H926">
        <v>35.780999999999999</v>
      </c>
      <c r="I926">
        <v>-117.57</v>
      </c>
      <c r="J926">
        <v>6.5</v>
      </c>
      <c r="K926" t="s">
        <v>131</v>
      </c>
      <c r="L926">
        <v>37</v>
      </c>
      <c r="M926">
        <v>0.09</v>
      </c>
      <c r="N926">
        <v>0.15</v>
      </c>
      <c r="O926">
        <v>0.37</v>
      </c>
      <c r="P926">
        <v>0</v>
      </c>
      <c r="Q926">
        <v>293</v>
      </c>
      <c r="R926">
        <v>55</v>
      </c>
      <c r="S926">
        <v>-131</v>
      </c>
      <c r="T926">
        <v>38</v>
      </c>
      <c r="U926">
        <v>38</v>
      </c>
      <c r="V926">
        <v>13</v>
      </c>
      <c r="W926">
        <v>4</v>
      </c>
      <c r="X926" t="s">
        <v>132</v>
      </c>
      <c r="Y926">
        <v>51</v>
      </c>
      <c r="Z926">
        <v>26</v>
      </c>
      <c r="AA926">
        <v>3</v>
      </c>
      <c r="AB926">
        <v>152</v>
      </c>
    </row>
    <row r="927" spans="1:28" x14ac:dyDescent="0.2">
      <c r="A927" s="4">
        <v>38465759</v>
      </c>
      <c r="B927" s="1">
        <v>43652</v>
      </c>
      <c r="C927" s="13">
        <v>0.69589270833333339</v>
      </c>
      <c r="D927" t="s">
        <v>129</v>
      </c>
      <c r="E927" t="s">
        <v>130</v>
      </c>
      <c r="F927">
        <v>3.51</v>
      </c>
      <c r="G927" t="s">
        <v>130</v>
      </c>
      <c r="H927">
        <v>35.877000000000002</v>
      </c>
      <c r="I927">
        <v>-117.717</v>
      </c>
      <c r="J927">
        <v>3</v>
      </c>
      <c r="K927" t="s">
        <v>131</v>
      </c>
      <c r="L927">
        <v>202</v>
      </c>
      <c r="M927">
        <v>0.21</v>
      </c>
      <c r="N927">
        <v>0.13</v>
      </c>
      <c r="O927">
        <v>0.55000000000000004</v>
      </c>
      <c r="P927">
        <v>0</v>
      </c>
      <c r="Q927">
        <v>322</v>
      </c>
      <c r="R927">
        <v>54</v>
      </c>
      <c r="S927">
        <v>-177</v>
      </c>
      <c r="T927">
        <v>20</v>
      </c>
      <c r="U927">
        <v>20</v>
      </c>
      <c r="V927">
        <v>105</v>
      </c>
      <c r="W927">
        <v>30</v>
      </c>
      <c r="X927" t="s">
        <v>131</v>
      </c>
      <c r="Y927">
        <v>88</v>
      </c>
      <c r="Z927">
        <v>79</v>
      </c>
      <c r="AA927">
        <v>65</v>
      </c>
      <c r="AB927">
        <v>52</v>
      </c>
    </row>
    <row r="928" spans="1:28" x14ac:dyDescent="0.2">
      <c r="A928" s="4">
        <v>38465775</v>
      </c>
      <c r="B928" s="1">
        <v>43652</v>
      </c>
      <c r="C928" s="13">
        <v>0.69654548611111122</v>
      </c>
      <c r="D928" t="s">
        <v>129</v>
      </c>
      <c r="E928" t="s">
        <v>130</v>
      </c>
      <c r="F928">
        <v>2.78</v>
      </c>
      <c r="G928" t="s">
        <v>130</v>
      </c>
      <c r="H928">
        <v>35.886000000000003</v>
      </c>
      <c r="I928">
        <v>-117.71299999999999</v>
      </c>
      <c r="J928">
        <v>5.8</v>
      </c>
      <c r="K928" t="s">
        <v>131</v>
      </c>
      <c r="L928">
        <v>62</v>
      </c>
      <c r="M928">
        <v>0.09</v>
      </c>
      <c r="N928">
        <v>0.1</v>
      </c>
      <c r="O928">
        <v>0.35</v>
      </c>
      <c r="P928">
        <v>0</v>
      </c>
      <c r="Q928">
        <v>145</v>
      </c>
      <c r="R928">
        <v>89</v>
      </c>
      <c r="S928">
        <v>-156</v>
      </c>
      <c r="T928">
        <v>15</v>
      </c>
      <c r="U928">
        <v>17</v>
      </c>
      <c r="V928">
        <v>21</v>
      </c>
      <c r="W928">
        <v>21</v>
      </c>
      <c r="X928" t="s">
        <v>131</v>
      </c>
      <c r="Y928">
        <v>100</v>
      </c>
      <c r="Z928">
        <v>37</v>
      </c>
      <c r="AA928">
        <v>15</v>
      </c>
      <c r="AB928">
        <v>107</v>
      </c>
    </row>
    <row r="929" spans="1:28" x14ac:dyDescent="0.2">
      <c r="A929" s="4">
        <v>38465807</v>
      </c>
      <c r="B929" s="1">
        <v>43652</v>
      </c>
      <c r="C929" s="13">
        <v>0.69925520833333332</v>
      </c>
      <c r="D929" t="s">
        <v>129</v>
      </c>
      <c r="E929" t="s">
        <v>130</v>
      </c>
      <c r="F929">
        <v>2.64</v>
      </c>
      <c r="G929" t="s">
        <v>130</v>
      </c>
      <c r="H929">
        <v>35.896000000000001</v>
      </c>
      <c r="I929">
        <v>-117.684</v>
      </c>
      <c r="J929">
        <v>3.8</v>
      </c>
      <c r="K929" t="s">
        <v>131</v>
      </c>
      <c r="L929">
        <v>43</v>
      </c>
      <c r="M929">
        <v>0.09</v>
      </c>
      <c r="N929">
        <v>0.11</v>
      </c>
      <c r="O929">
        <v>0.34</v>
      </c>
      <c r="P929">
        <v>0</v>
      </c>
      <c r="Q929">
        <v>352</v>
      </c>
      <c r="R929">
        <v>64</v>
      </c>
      <c r="S929">
        <v>-147</v>
      </c>
      <c r="T929">
        <v>37</v>
      </c>
      <c r="U929">
        <v>46</v>
      </c>
      <c r="V929">
        <v>12</v>
      </c>
      <c r="W929">
        <v>8</v>
      </c>
      <c r="X929" t="s">
        <v>134</v>
      </c>
      <c r="Y929">
        <v>40</v>
      </c>
      <c r="Z929">
        <v>51</v>
      </c>
      <c r="AA929">
        <v>7</v>
      </c>
      <c r="AB929">
        <v>62</v>
      </c>
    </row>
    <row r="930" spans="1:28" ht="17" x14ac:dyDescent="0.25">
      <c r="A930" s="3">
        <v>38465815</v>
      </c>
      <c r="B930" s="1">
        <v>43652</v>
      </c>
      <c r="C930" s="13">
        <v>0.69955335648148154</v>
      </c>
      <c r="D930" t="s">
        <v>129</v>
      </c>
      <c r="E930" t="s">
        <v>130</v>
      </c>
      <c r="F930">
        <v>2.96</v>
      </c>
      <c r="G930" t="s">
        <v>130</v>
      </c>
      <c r="H930">
        <v>35.884999999999998</v>
      </c>
      <c r="I930">
        <v>-117.727</v>
      </c>
      <c r="J930">
        <v>6.8</v>
      </c>
      <c r="K930" t="s">
        <v>131</v>
      </c>
      <c r="L930">
        <v>66</v>
      </c>
      <c r="M930">
        <v>0.15</v>
      </c>
      <c r="N930">
        <v>0.16</v>
      </c>
      <c r="O930">
        <v>0.3</v>
      </c>
      <c r="P930">
        <v>0</v>
      </c>
      <c r="Q930">
        <v>131</v>
      </c>
      <c r="R930">
        <v>81</v>
      </c>
      <c r="S930">
        <v>-137</v>
      </c>
      <c r="T930">
        <v>27</v>
      </c>
      <c r="U930">
        <v>24</v>
      </c>
      <c r="V930">
        <v>15</v>
      </c>
      <c r="W930">
        <v>13</v>
      </c>
      <c r="X930" t="s">
        <v>133</v>
      </c>
      <c r="Y930">
        <v>83</v>
      </c>
      <c r="Z930">
        <v>47</v>
      </c>
      <c r="AA930">
        <v>9</v>
      </c>
      <c r="AB930">
        <v>75</v>
      </c>
    </row>
    <row r="931" spans="1:28" x14ac:dyDescent="0.2">
      <c r="A931" s="4">
        <v>38465823</v>
      </c>
      <c r="B931" s="1">
        <v>43652</v>
      </c>
      <c r="C931" s="13">
        <v>0.70008113425925922</v>
      </c>
      <c r="D931" t="s">
        <v>129</v>
      </c>
      <c r="E931" t="s">
        <v>130</v>
      </c>
      <c r="F931">
        <v>2.64</v>
      </c>
      <c r="G931" t="s">
        <v>130</v>
      </c>
      <c r="H931">
        <v>35.645000000000003</v>
      </c>
      <c r="I931">
        <v>-117.444</v>
      </c>
      <c r="J931">
        <v>5.9</v>
      </c>
      <c r="K931" t="s">
        <v>131</v>
      </c>
      <c r="L931">
        <v>64</v>
      </c>
      <c r="M931">
        <v>0.13</v>
      </c>
      <c r="N931">
        <v>0.15</v>
      </c>
      <c r="O931">
        <v>0.42</v>
      </c>
      <c r="P931">
        <v>0</v>
      </c>
      <c r="Q931">
        <v>320</v>
      </c>
      <c r="R931">
        <v>83</v>
      </c>
      <c r="S931">
        <v>169</v>
      </c>
      <c r="T931">
        <v>22</v>
      </c>
      <c r="U931">
        <v>29</v>
      </c>
      <c r="V931">
        <v>16</v>
      </c>
      <c r="W931">
        <v>24</v>
      </c>
      <c r="X931" t="s">
        <v>133</v>
      </c>
      <c r="Y931">
        <v>77</v>
      </c>
      <c r="Z931">
        <v>27</v>
      </c>
      <c r="AA931">
        <v>11</v>
      </c>
      <c r="AB931">
        <v>152</v>
      </c>
    </row>
    <row r="932" spans="1:28" x14ac:dyDescent="0.2">
      <c r="A932" s="4">
        <v>38465831</v>
      </c>
      <c r="B932" s="1">
        <v>43652</v>
      </c>
      <c r="C932" s="13">
        <v>0.70044363425925926</v>
      </c>
      <c r="D932" t="s">
        <v>129</v>
      </c>
      <c r="E932" t="s">
        <v>130</v>
      </c>
      <c r="F932">
        <v>2.68</v>
      </c>
      <c r="G932" t="s">
        <v>130</v>
      </c>
      <c r="H932">
        <v>35.57</v>
      </c>
      <c r="I932">
        <v>-117.511</v>
      </c>
      <c r="J932">
        <v>10.6</v>
      </c>
      <c r="K932" t="s">
        <v>131</v>
      </c>
      <c r="L932">
        <v>69</v>
      </c>
      <c r="M932">
        <v>0.18</v>
      </c>
      <c r="N932">
        <v>0.18</v>
      </c>
      <c r="O932">
        <v>0.39</v>
      </c>
      <c r="P932">
        <v>0</v>
      </c>
      <c r="Q932">
        <v>322</v>
      </c>
      <c r="R932">
        <v>79</v>
      </c>
      <c r="S932">
        <v>180</v>
      </c>
      <c r="T932">
        <v>17</v>
      </c>
      <c r="U932">
        <v>9</v>
      </c>
      <c r="V932">
        <v>21</v>
      </c>
      <c r="W932">
        <v>13</v>
      </c>
      <c r="X932" t="s">
        <v>131</v>
      </c>
      <c r="Y932">
        <v>100</v>
      </c>
      <c r="Z932">
        <v>27</v>
      </c>
      <c r="AA932">
        <v>15</v>
      </c>
      <c r="AB932">
        <v>167</v>
      </c>
    </row>
    <row r="933" spans="1:28" ht="17" x14ac:dyDescent="0.25">
      <c r="A933" s="3">
        <v>38465847</v>
      </c>
      <c r="B933" s="1">
        <v>43652</v>
      </c>
      <c r="C933" s="13">
        <v>0.70094918981481491</v>
      </c>
      <c r="D933" t="s">
        <v>129</v>
      </c>
      <c r="E933" t="s">
        <v>130</v>
      </c>
      <c r="F933">
        <v>2.42</v>
      </c>
      <c r="G933" t="s">
        <v>130</v>
      </c>
      <c r="H933">
        <v>35.573999999999998</v>
      </c>
      <c r="I933">
        <v>-117.521</v>
      </c>
      <c r="J933">
        <v>9.5</v>
      </c>
      <c r="K933" t="s">
        <v>131</v>
      </c>
      <c r="L933">
        <v>33</v>
      </c>
      <c r="M933">
        <v>0.22</v>
      </c>
      <c r="N933">
        <v>0.34</v>
      </c>
      <c r="O933">
        <v>0.73</v>
      </c>
      <c r="P933">
        <v>0</v>
      </c>
      <c r="Q933">
        <v>140</v>
      </c>
      <c r="R933">
        <v>57</v>
      </c>
      <c r="S933">
        <v>-134</v>
      </c>
      <c r="T933">
        <v>38</v>
      </c>
      <c r="U933">
        <v>38</v>
      </c>
      <c r="V933">
        <v>18</v>
      </c>
      <c r="W933">
        <v>15</v>
      </c>
      <c r="X933" t="s">
        <v>134</v>
      </c>
      <c r="Y933">
        <v>49</v>
      </c>
      <c r="Z933">
        <v>21</v>
      </c>
      <c r="AA933">
        <v>12</v>
      </c>
      <c r="AB933">
        <v>190</v>
      </c>
    </row>
    <row r="934" spans="1:28" x14ac:dyDescent="0.2">
      <c r="A934" s="4">
        <v>38465935</v>
      </c>
      <c r="B934" s="1">
        <v>43652</v>
      </c>
      <c r="C934" s="13">
        <v>0.70828321759259261</v>
      </c>
      <c r="D934" t="s">
        <v>129</v>
      </c>
      <c r="E934" t="s">
        <v>130</v>
      </c>
      <c r="F934">
        <v>2.2799999999999998</v>
      </c>
      <c r="G934" t="s">
        <v>130</v>
      </c>
      <c r="H934">
        <v>35.728000000000002</v>
      </c>
      <c r="I934">
        <v>-117.548</v>
      </c>
      <c r="J934">
        <v>1.6</v>
      </c>
      <c r="K934" t="s">
        <v>131</v>
      </c>
      <c r="L934">
        <v>32</v>
      </c>
      <c r="M934">
        <v>0.21</v>
      </c>
      <c r="N934">
        <v>0.32</v>
      </c>
      <c r="O934">
        <v>0.75</v>
      </c>
      <c r="P934">
        <v>0</v>
      </c>
      <c r="Q934">
        <v>286</v>
      </c>
      <c r="R934">
        <v>81</v>
      </c>
      <c r="S934">
        <v>-178</v>
      </c>
      <c r="T934">
        <v>35</v>
      </c>
      <c r="U934">
        <v>35</v>
      </c>
      <c r="V934">
        <v>19</v>
      </c>
      <c r="W934">
        <v>20</v>
      </c>
      <c r="X934" t="s">
        <v>133</v>
      </c>
      <c r="Y934">
        <v>65</v>
      </c>
      <c r="Z934">
        <v>74</v>
      </c>
      <c r="AA934">
        <v>4</v>
      </c>
      <c r="AB934">
        <v>56</v>
      </c>
    </row>
    <row r="935" spans="1:28" x14ac:dyDescent="0.2">
      <c r="A935" s="4">
        <v>38465983</v>
      </c>
      <c r="B935" s="1">
        <v>43652</v>
      </c>
      <c r="C935" s="13">
        <v>0.71178483796296288</v>
      </c>
      <c r="D935" t="s">
        <v>129</v>
      </c>
      <c r="E935" t="s">
        <v>130</v>
      </c>
      <c r="F935">
        <v>2.74</v>
      </c>
      <c r="G935" t="s">
        <v>130</v>
      </c>
      <c r="H935">
        <v>35.695</v>
      </c>
      <c r="I935">
        <v>-117.556</v>
      </c>
      <c r="J935">
        <v>1.8</v>
      </c>
      <c r="K935" t="s">
        <v>131</v>
      </c>
      <c r="L935">
        <v>78</v>
      </c>
      <c r="M935">
        <v>0.16</v>
      </c>
      <c r="N935">
        <v>0.14000000000000001</v>
      </c>
      <c r="O935">
        <v>0.32</v>
      </c>
      <c r="P935">
        <v>0</v>
      </c>
      <c r="Q935">
        <v>305</v>
      </c>
      <c r="R935">
        <v>78</v>
      </c>
      <c r="S935">
        <v>169</v>
      </c>
      <c r="T935">
        <v>15</v>
      </c>
      <c r="U935">
        <v>13</v>
      </c>
      <c r="V935">
        <v>27</v>
      </c>
      <c r="W935">
        <v>13</v>
      </c>
      <c r="X935" t="s">
        <v>131</v>
      </c>
      <c r="Y935">
        <v>100</v>
      </c>
      <c r="Z935">
        <v>71</v>
      </c>
      <c r="AA935">
        <v>32</v>
      </c>
      <c r="AB935">
        <v>60</v>
      </c>
    </row>
    <row r="936" spans="1:28" ht="17" x14ac:dyDescent="0.25">
      <c r="A936" s="3">
        <v>38465991</v>
      </c>
      <c r="B936" s="1">
        <v>43652</v>
      </c>
      <c r="C936" s="13">
        <v>0.71303472222222231</v>
      </c>
      <c r="D936" t="s">
        <v>129</v>
      </c>
      <c r="E936" t="s">
        <v>130</v>
      </c>
      <c r="F936">
        <v>2.1800000000000002</v>
      </c>
      <c r="G936" t="s">
        <v>130</v>
      </c>
      <c r="H936">
        <v>35.753999999999998</v>
      </c>
      <c r="I936">
        <v>-117.57299999999999</v>
      </c>
      <c r="J936">
        <v>3.9</v>
      </c>
      <c r="K936" t="s">
        <v>131</v>
      </c>
      <c r="L936">
        <v>32</v>
      </c>
      <c r="M936">
        <v>0.15</v>
      </c>
      <c r="N936">
        <v>0.24</v>
      </c>
      <c r="O936">
        <v>0.9</v>
      </c>
      <c r="P936">
        <v>0</v>
      </c>
      <c r="Q936">
        <v>219</v>
      </c>
      <c r="R936">
        <v>89</v>
      </c>
      <c r="S936">
        <v>94</v>
      </c>
      <c r="T936">
        <v>43</v>
      </c>
      <c r="U936">
        <v>46</v>
      </c>
      <c r="V936">
        <v>17</v>
      </c>
      <c r="W936">
        <v>26</v>
      </c>
      <c r="X936" t="s">
        <v>134</v>
      </c>
      <c r="Y936">
        <v>36</v>
      </c>
      <c r="Z936">
        <v>53</v>
      </c>
      <c r="AA936">
        <v>7</v>
      </c>
      <c r="AB936">
        <v>58</v>
      </c>
    </row>
    <row r="937" spans="1:28" ht="17" x14ac:dyDescent="0.25">
      <c r="A937" s="3">
        <v>38466039</v>
      </c>
      <c r="B937" s="1">
        <v>43652</v>
      </c>
      <c r="C937" s="13">
        <v>0.71554421296296289</v>
      </c>
      <c r="D937" t="s">
        <v>129</v>
      </c>
      <c r="E937" t="s">
        <v>130</v>
      </c>
      <c r="F937">
        <v>2.48</v>
      </c>
      <c r="G937" t="s">
        <v>130</v>
      </c>
      <c r="H937">
        <v>35.728000000000002</v>
      </c>
      <c r="I937">
        <v>-117.56399999999999</v>
      </c>
      <c r="J937">
        <v>9.6999999999999993</v>
      </c>
      <c r="K937" t="s">
        <v>131</v>
      </c>
      <c r="L937">
        <v>50</v>
      </c>
      <c r="M937">
        <v>0.12</v>
      </c>
      <c r="N937">
        <v>0.18</v>
      </c>
      <c r="O937">
        <v>0.43</v>
      </c>
      <c r="P937">
        <v>0</v>
      </c>
      <c r="Q937">
        <v>151</v>
      </c>
      <c r="R937">
        <v>67</v>
      </c>
      <c r="S937">
        <v>-152</v>
      </c>
      <c r="T937">
        <v>36</v>
      </c>
      <c r="U937">
        <v>36</v>
      </c>
      <c r="V937">
        <v>24</v>
      </c>
      <c r="W937">
        <v>39</v>
      </c>
      <c r="X937" t="s">
        <v>132</v>
      </c>
      <c r="Y937">
        <v>56</v>
      </c>
      <c r="Z937">
        <v>25</v>
      </c>
      <c r="AA937">
        <v>10</v>
      </c>
      <c r="AB937">
        <v>126</v>
      </c>
    </row>
    <row r="938" spans="1:28" x14ac:dyDescent="0.2">
      <c r="A938" s="4">
        <v>38466047</v>
      </c>
      <c r="B938" s="1">
        <v>43652</v>
      </c>
      <c r="C938" s="13">
        <v>0.71748715277777775</v>
      </c>
      <c r="D938" t="s">
        <v>129</v>
      </c>
      <c r="E938" t="s">
        <v>130</v>
      </c>
      <c r="F938">
        <v>2.1800000000000002</v>
      </c>
      <c r="G938" t="s">
        <v>130</v>
      </c>
      <c r="H938">
        <v>35.911000000000001</v>
      </c>
      <c r="I938">
        <v>-117.73</v>
      </c>
      <c r="J938">
        <v>4.9000000000000004</v>
      </c>
      <c r="K938" t="s">
        <v>131</v>
      </c>
      <c r="L938">
        <v>37</v>
      </c>
      <c r="M938">
        <v>0.15</v>
      </c>
      <c r="N938">
        <v>0.22</v>
      </c>
      <c r="O938">
        <v>0.54</v>
      </c>
      <c r="P938">
        <v>0</v>
      </c>
      <c r="Q938">
        <v>327</v>
      </c>
      <c r="R938">
        <v>87</v>
      </c>
      <c r="S938">
        <v>-167</v>
      </c>
      <c r="T938">
        <v>31</v>
      </c>
      <c r="U938">
        <v>28</v>
      </c>
      <c r="V938">
        <v>19</v>
      </c>
      <c r="W938">
        <v>28</v>
      </c>
      <c r="X938" t="s">
        <v>133</v>
      </c>
      <c r="Y938">
        <v>68</v>
      </c>
      <c r="Z938">
        <v>49</v>
      </c>
      <c r="AA938">
        <v>7</v>
      </c>
      <c r="AB938">
        <v>75</v>
      </c>
    </row>
    <row r="939" spans="1:28" x14ac:dyDescent="0.2">
      <c r="A939" s="4">
        <v>38466055</v>
      </c>
      <c r="B939" s="1">
        <v>43652</v>
      </c>
      <c r="C939" s="13">
        <v>0.71816689814814805</v>
      </c>
      <c r="D939" t="s">
        <v>129</v>
      </c>
      <c r="E939" t="s">
        <v>130</v>
      </c>
      <c r="F939">
        <v>2.2999999999999998</v>
      </c>
      <c r="G939" t="s">
        <v>130</v>
      </c>
      <c r="H939">
        <v>35.857999999999997</v>
      </c>
      <c r="I939">
        <v>-117.663</v>
      </c>
      <c r="J939">
        <v>1.2</v>
      </c>
      <c r="K939" t="s">
        <v>131</v>
      </c>
      <c r="L939">
        <v>32</v>
      </c>
      <c r="M939">
        <v>0.16</v>
      </c>
      <c r="N939">
        <v>0.25</v>
      </c>
      <c r="O939">
        <v>0.5</v>
      </c>
      <c r="P939">
        <v>0</v>
      </c>
      <c r="Q939">
        <v>348</v>
      </c>
      <c r="R939">
        <v>88</v>
      </c>
      <c r="S939">
        <v>147</v>
      </c>
      <c r="T939">
        <v>17</v>
      </c>
      <c r="U939">
        <v>23</v>
      </c>
      <c r="V939">
        <v>18</v>
      </c>
      <c r="W939">
        <v>12</v>
      </c>
      <c r="X939" t="s">
        <v>131</v>
      </c>
      <c r="Y939">
        <v>88</v>
      </c>
      <c r="Z939">
        <v>73</v>
      </c>
      <c r="AA939">
        <v>13</v>
      </c>
      <c r="AB939">
        <v>40</v>
      </c>
    </row>
    <row r="940" spans="1:28" x14ac:dyDescent="0.2">
      <c r="A940" s="4">
        <v>38466063</v>
      </c>
      <c r="B940" s="1">
        <v>43652</v>
      </c>
      <c r="C940" s="13">
        <v>0.71825613425925916</v>
      </c>
      <c r="D940" t="s">
        <v>129</v>
      </c>
      <c r="E940" t="s">
        <v>130</v>
      </c>
      <c r="F940">
        <v>3.07</v>
      </c>
      <c r="G940" t="s">
        <v>130</v>
      </c>
      <c r="H940">
        <v>35.637</v>
      </c>
      <c r="I940">
        <v>-117.434</v>
      </c>
      <c r="J940">
        <v>2.7</v>
      </c>
      <c r="K940" t="s">
        <v>131</v>
      </c>
      <c r="L940">
        <v>98</v>
      </c>
      <c r="M940">
        <v>0.17</v>
      </c>
      <c r="N940">
        <v>0.17</v>
      </c>
      <c r="O940">
        <v>0.32</v>
      </c>
      <c r="P940">
        <v>0</v>
      </c>
      <c r="Q940">
        <v>194</v>
      </c>
      <c r="R940">
        <v>29</v>
      </c>
      <c r="S940">
        <v>-174</v>
      </c>
      <c r="T940">
        <v>26</v>
      </c>
      <c r="U940">
        <v>33</v>
      </c>
      <c r="V940">
        <v>53</v>
      </c>
      <c r="W940">
        <v>21</v>
      </c>
      <c r="X940" t="s">
        <v>133</v>
      </c>
      <c r="Y940">
        <v>65</v>
      </c>
      <c r="Z940">
        <v>77</v>
      </c>
      <c r="AA940">
        <v>34</v>
      </c>
      <c r="AB940">
        <v>66</v>
      </c>
    </row>
    <row r="941" spans="1:28" x14ac:dyDescent="0.2">
      <c r="A941" s="4">
        <v>38466071</v>
      </c>
      <c r="B941" s="1">
        <v>43652</v>
      </c>
      <c r="C941" s="13">
        <v>0.71927106481481484</v>
      </c>
      <c r="D941" t="s">
        <v>129</v>
      </c>
      <c r="E941" t="s">
        <v>130</v>
      </c>
      <c r="F941">
        <v>2.5499999999999998</v>
      </c>
      <c r="G941" t="s">
        <v>130</v>
      </c>
      <c r="H941">
        <v>35.549999999999997</v>
      </c>
      <c r="I941">
        <v>-117.437</v>
      </c>
      <c r="J941">
        <v>3.1</v>
      </c>
      <c r="K941" t="s">
        <v>131</v>
      </c>
      <c r="L941">
        <v>47</v>
      </c>
      <c r="M941">
        <v>0.11</v>
      </c>
      <c r="N941">
        <v>0.15</v>
      </c>
      <c r="O941">
        <v>0.23</v>
      </c>
      <c r="P941">
        <v>0</v>
      </c>
      <c r="Q941">
        <v>346</v>
      </c>
      <c r="R941">
        <v>83</v>
      </c>
      <c r="S941">
        <v>165</v>
      </c>
      <c r="T941">
        <v>15</v>
      </c>
      <c r="U941">
        <v>14</v>
      </c>
      <c r="V941">
        <v>23</v>
      </c>
      <c r="W941">
        <v>4</v>
      </c>
      <c r="X941" t="s">
        <v>131</v>
      </c>
      <c r="Y941">
        <v>99</v>
      </c>
      <c r="Z941">
        <v>64</v>
      </c>
      <c r="AA941">
        <v>25</v>
      </c>
      <c r="AB941">
        <v>52</v>
      </c>
    </row>
    <row r="942" spans="1:28" x14ac:dyDescent="0.2">
      <c r="A942" s="4">
        <v>38466079</v>
      </c>
      <c r="B942" s="1">
        <v>43652</v>
      </c>
      <c r="C942" s="13">
        <v>0.7199061342592592</v>
      </c>
      <c r="D942" t="s">
        <v>129</v>
      </c>
      <c r="E942" t="s">
        <v>130</v>
      </c>
      <c r="F942">
        <v>2.63</v>
      </c>
      <c r="G942" t="s">
        <v>130</v>
      </c>
      <c r="H942">
        <v>35.554000000000002</v>
      </c>
      <c r="I942">
        <v>-117.366</v>
      </c>
      <c r="J942">
        <v>5.7</v>
      </c>
      <c r="K942" t="s">
        <v>131</v>
      </c>
      <c r="L942">
        <v>41</v>
      </c>
      <c r="M942">
        <v>0.18</v>
      </c>
      <c r="N942">
        <v>0.26</v>
      </c>
      <c r="O942">
        <v>0.48</v>
      </c>
      <c r="P942">
        <v>0</v>
      </c>
      <c r="Q942">
        <v>301</v>
      </c>
      <c r="R942">
        <v>79</v>
      </c>
      <c r="S942">
        <v>119</v>
      </c>
      <c r="T942">
        <v>33</v>
      </c>
      <c r="U942">
        <v>26</v>
      </c>
      <c r="V942">
        <v>8</v>
      </c>
      <c r="W942">
        <v>25</v>
      </c>
      <c r="X942" t="s">
        <v>133</v>
      </c>
      <c r="Y942">
        <v>76</v>
      </c>
      <c r="Z942">
        <v>40</v>
      </c>
      <c r="AA942">
        <v>9</v>
      </c>
      <c r="AB942">
        <v>103</v>
      </c>
    </row>
    <row r="943" spans="1:28" ht="17" x14ac:dyDescent="0.25">
      <c r="A943" s="3">
        <v>38466095</v>
      </c>
      <c r="B943" s="1">
        <v>43652</v>
      </c>
      <c r="C943" s="13">
        <v>0.72076435185185195</v>
      </c>
      <c r="D943" t="s">
        <v>129</v>
      </c>
      <c r="E943" t="s">
        <v>130</v>
      </c>
      <c r="F943">
        <v>2.79</v>
      </c>
      <c r="G943" t="s">
        <v>130</v>
      </c>
      <c r="H943">
        <v>35.664999999999999</v>
      </c>
      <c r="I943">
        <v>-117.494</v>
      </c>
      <c r="J943">
        <v>3.1</v>
      </c>
      <c r="K943" t="s">
        <v>131</v>
      </c>
      <c r="L943">
        <v>57</v>
      </c>
      <c r="M943">
        <v>0.14000000000000001</v>
      </c>
      <c r="N943">
        <v>0.15</v>
      </c>
      <c r="O943">
        <v>0.46</v>
      </c>
      <c r="P943">
        <v>0</v>
      </c>
      <c r="Q943">
        <v>22</v>
      </c>
      <c r="R943">
        <v>9</v>
      </c>
      <c r="S943">
        <v>-1</v>
      </c>
      <c r="T943">
        <v>53</v>
      </c>
      <c r="U943">
        <v>44</v>
      </c>
      <c r="V943">
        <v>8</v>
      </c>
      <c r="W943">
        <v>32</v>
      </c>
      <c r="X943" t="s">
        <v>134</v>
      </c>
      <c r="Y943">
        <v>36</v>
      </c>
      <c r="Z943">
        <v>72</v>
      </c>
      <c r="AA943">
        <v>9</v>
      </c>
      <c r="AB943">
        <v>20</v>
      </c>
    </row>
    <row r="944" spans="1:28" ht="17" x14ac:dyDescent="0.25">
      <c r="A944" s="3">
        <v>38466135</v>
      </c>
      <c r="B944" s="1">
        <v>43652</v>
      </c>
      <c r="C944" s="13">
        <v>0.72289155092592594</v>
      </c>
      <c r="D944" t="s">
        <v>129</v>
      </c>
      <c r="E944" t="s">
        <v>130</v>
      </c>
      <c r="F944">
        <v>2.2400000000000002</v>
      </c>
      <c r="G944" t="s">
        <v>130</v>
      </c>
      <c r="H944">
        <v>35.712000000000003</v>
      </c>
      <c r="I944">
        <v>-117.584</v>
      </c>
      <c r="J944">
        <v>4.8</v>
      </c>
      <c r="K944" t="s">
        <v>131</v>
      </c>
      <c r="L944">
        <v>36</v>
      </c>
      <c r="M944">
        <v>0.18</v>
      </c>
      <c r="N944">
        <v>0.25</v>
      </c>
      <c r="O944">
        <v>0.92</v>
      </c>
      <c r="P944">
        <v>0</v>
      </c>
      <c r="Q944">
        <v>319</v>
      </c>
      <c r="R944">
        <v>38</v>
      </c>
      <c r="S944">
        <v>179</v>
      </c>
      <c r="T944">
        <v>36</v>
      </c>
      <c r="U944">
        <v>46</v>
      </c>
      <c r="V944">
        <v>17</v>
      </c>
      <c r="W944">
        <v>39</v>
      </c>
      <c r="X944" t="s">
        <v>132</v>
      </c>
      <c r="Y944">
        <v>59</v>
      </c>
      <c r="Z944">
        <v>50</v>
      </c>
      <c r="AA944">
        <v>15</v>
      </c>
      <c r="AB944">
        <v>78</v>
      </c>
    </row>
    <row r="945" spans="1:28" x14ac:dyDescent="0.2">
      <c r="A945" s="4">
        <v>38466143</v>
      </c>
      <c r="B945" s="1">
        <v>43652</v>
      </c>
      <c r="C945" s="13">
        <v>0.72317731481481484</v>
      </c>
      <c r="D945" t="s">
        <v>129</v>
      </c>
      <c r="E945" t="s">
        <v>130</v>
      </c>
      <c r="F945">
        <v>2.33</v>
      </c>
      <c r="G945" t="s">
        <v>130</v>
      </c>
      <c r="H945">
        <v>35.889000000000003</v>
      </c>
      <c r="I945">
        <v>-117.71899999999999</v>
      </c>
      <c r="J945">
        <v>4.9000000000000004</v>
      </c>
      <c r="K945" t="s">
        <v>131</v>
      </c>
      <c r="L945">
        <v>31</v>
      </c>
      <c r="M945">
        <v>0.21</v>
      </c>
      <c r="N945">
        <v>0.35</v>
      </c>
      <c r="O945">
        <v>0.75</v>
      </c>
      <c r="P945">
        <v>0</v>
      </c>
      <c r="Q945">
        <v>134</v>
      </c>
      <c r="R945">
        <v>68</v>
      </c>
      <c r="S945">
        <v>-141</v>
      </c>
      <c r="T945">
        <v>32</v>
      </c>
      <c r="U945">
        <v>34</v>
      </c>
      <c r="V945">
        <v>16</v>
      </c>
      <c r="W945">
        <v>21</v>
      </c>
      <c r="X945" t="s">
        <v>133</v>
      </c>
      <c r="Y945">
        <v>67</v>
      </c>
      <c r="Z945">
        <v>48</v>
      </c>
      <c r="AA945">
        <v>8</v>
      </c>
      <c r="AB945">
        <v>83</v>
      </c>
    </row>
    <row r="946" spans="1:28" x14ac:dyDescent="0.2">
      <c r="A946" s="4">
        <v>38466159</v>
      </c>
      <c r="B946" s="1">
        <v>43652</v>
      </c>
      <c r="C946" s="13">
        <v>0.72369513888888892</v>
      </c>
      <c r="D946" t="s">
        <v>129</v>
      </c>
      <c r="E946" t="s">
        <v>130</v>
      </c>
      <c r="F946">
        <v>2.67</v>
      </c>
      <c r="G946" t="s">
        <v>130</v>
      </c>
      <c r="H946">
        <v>35.787999999999997</v>
      </c>
      <c r="I946">
        <v>-117.57899999999999</v>
      </c>
      <c r="J946">
        <v>6.1</v>
      </c>
      <c r="K946" t="s">
        <v>131</v>
      </c>
      <c r="L946">
        <v>62</v>
      </c>
      <c r="M946">
        <v>0.28000000000000003</v>
      </c>
      <c r="N946">
        <v>0.33</v>
      </c>
      <c r="O946">
        <v>0.77</v>
      </c>
      <c r="P946">
        <v>0</v>
      </c>
      <c r="Q946">
        <v>329</v>
      </c>
      <c r="R946">
        <v>42</v>
      </c>
      <c r="S946">
        <v>100</v>
      </c>
      <c r="T946">
        <v>26</v>
      </c>
      <c r="U946">
        <v>22</v>
      </c>
      <c r="V946">
        <v>18</v>
      </c>
      <c r="W946">
        <v>29</v>
      </c>
      <c r="X946" t="s">
        <v>131</v>
      </c>
      <c r="Y946">
        <v>91</v>
      </c>
      <c r="Z946">
        <v>26</v>
      </c>
      <c r="AA946">
        <v>19</v>
      </c>
      <c r="AB946">
        <v>129</v>
      </c>
    </row>
    <row r="947" spans="1:28" x14ac:dyDescent="0.2">
      <c r="A947" s="4">
        <v>38466183</v>
      </c>
      <c r="B947" s="1">
        <v>43652</v>
      </c>
      <c r="C947" s="13">
        <v>0.72547002314814824</v>
      </c>
      <c r="D947" t="s">
        <v>129</v>
      </c>
      <c r="E947" t="s">
        <v>130</v>
      </c>
      <c r="F947">
        <v>2.17</v>
      </c>
      <c r="G947" t="s">
        <v>130</v>
      </c>
      <c r="H947">
        <v>35.658000000000001</v>
      </c>
      <c r="I947">
        <v>-117.566</v>
      </c>
      <c r="J947">
        <v>5.3</v>
      </c>
      <c r="K947" t="s">
        <v>131</v>
      </c>
      <c r="L947">
        <v>36</v>
      </c>
      <c r="M947">
        <v>0.16</v>
      </c>
      <c r="N947">
        <v>0.24</v>
      </c>
      <c r="O947">
        <v>1.56</v>
      </c>
      <c r="P947">
        <v>0</v>
      </c>
      <c r="Q947">
        <v>148</v>
      </c>
      <c r="R947">
        <v>89</v>
      </c>
      <c r="S947">
        <v>-168</v>
      </c>
      <c r="T947">
        <v>23</v>
      </c>
      <c r="U947">
        <v>22</v>
      </c>
      <c r="V947">
        <v>16</v>
      </c>
      <c r="W947">
        <v>34</v>
      </c>
      <c r="X947" t="s">
        <v>131</v>
      </c>
      <c r="Y947">
        <v>87</v>
      </c>
      <c r="Z947">
        <v>35</v>
      </c>
      <c r="AA947">
        <v>12</v>
      </c>
      <c r="AB947">
        <v>98</v>
      </c>
    </row>
    <row r="948" spans="1:28" ht="17" x14ac:dyDescent="0.25">
      <c r="A948" s="3">
        <v>38466191</v>
      </c>
      <c r="B948" s="1">
        <v>43652</v>
      </c>
      <c r="C948" s="13">
        <v>0.72654131944444444</v>
      </c>
      <c r="D948" t="s">
        <v>129</v>
      </c>
      <c r="E948" t="s">
        <v>130</v>
      </c>
      <c r="F948">
        <v>2.44</v>
      </c>
      <c r="G948" t="s">
        <v>130</v>
      </c>
      <c r="H948">
        <v>35.915999999999997</v>
      </c>
      <c r="I948">
        <v>-117.733</v>
      </c>
      <c r="J948">
        <v>6.2</v>
      </c>
      <c r="K948" t="s">
        <v>131</v>
      </c>
      <c r="L948">
        <v>36</v>
      </c>
      <c r="M948">
        <v>7.0000000000000007E-2</v>
      </c>
      <c r="N948">
        <v>0.12</v>
      </c>
      <c r="O948">
        <v>0.28000000000000003</v>
      </c>
      <c r="P948">
        <v>0</v>
      </c>
      <c r="Q948">
        <v>147</v>
      </c>
      <c r="R948">
        <v>67</v>
      </c>
      <c r="S948">
        <v>-144</v>
      </c>
      <c r="T948">
        <v>41</v>
      </c>
      <c r="U948">
        <v>41</v>
      </c>
      <c r="V948">
        <v>11</v>
      </c>
      <c r="W948">
        <v>11</v>
      </c>
      <c r="X948" t="s">
        <v>134</v>
      </c>
      <c r="Y948">
        <v>45</v>
      </c>
      <c r="Z948">
        <v>38</v>
      </c>
      <c r="AA948">
        <v>3</v>
      </c>
      <c r="AB948">
        <v>96</v>
      </c>
    </row>
    <row r="949" spans="1:28" x14ac:dyDescent="0.2">
      <c r="A949" s="4">
        <v>38466223</v>
      </c>
      <c r="B949" s="1">
        <v>43652</v>
      </c>
      <c r="C949" s="13">
        <v>0.72870717592592593</v>
      </c>
      <c r="D949" t="s">
        <v>129</v>
      </c>
      <c r="E949" t="s">
        <v>130</v>
      </c>
      <c r="F949">
        <v>2.06</v>
      </c>
      <c r="G949" t="s">
        <v>130</v>
      </c>
      <c r="H949">
        <v>35.905999999999999</v>
      </c>
      <c r="I949">
        <v>-117.7</v>
      </c>
      <c r="J949">
        <v>6.5</v>
      </c>
      <c r="K949" t="s">
        <v>131</v>
      </c>
      <c r="L949">
        <v>30</v>
      </c>
      <c r="M949">
        <v>0.21</v>
      </c>
      <c r="N949">
        <v>0.36</v>
      </c>
      <c r="O949">
        <v>0.97</v>
      </c>
      <c r="P949">
        <v>0</v>
      </c>
      <c r="Q949">
        <v>139</v>
      </c>
      <c r="R949">
        <v>73</v>
      </c>
      <c r="S949">
        <v>-151</v>
      </c>
      <c r="T949">
        <v>35</v>
      </c>
      <c r="U949">
        <v>28</v>
      </c>
      <c r="V949">
        <v>17</v>
      </c>
      <c r="W949">
        <v>14</v>
      </c>
      <c r="X949" t="s">
        <v>133</v>
      </c>
      <c r="Y949">
        <v>68</v>
      </c>
      <c r="Z949">
        <v>25</v>
      </c>
      <c r="AA949">
        <v>6</v>
      </c>
      <c r="AB949">
        <v>183</v>
      </c>
    </row>
    <row r="950" spans="1:28" ht="17" x14ac:dyDescent="0.25">
      <c r="A950" s="3">
        <v>38466231</v>
      </c>
      <c r="B950" s="1">
        <v>43652</v>
      </c>
      <c r="C950" s="13">
        <v>0.72901574074074071</v>
      </c>
      <c r="D950" t="s">
        <v>129</v>
      </c>
      <c r="E950" t="s">
        <v>130</v>
      </c>
      <c r="F950">
        <v>2.17</v>
      </c>
      <c r="G950" t="s">
        <v>130</v>
      </c>
      <c r="H950">
        <v>35.628999999999998</v>
      </c>
      <c r="I950">
        <v>-117.45</v>
      </c>
      <c r="J950">
        <v>3.7</v>
      </c>
      <c r="K950" t="s">
        <v>131</v>
      </c>
      <c r="L950">
        <v>29</v>
      </c>
      <c r="M950">
        <v>0.15</v>
      </c>
      <c r="N950">
        <v>0.27</v>
      </c>
      <c r="O950">
        <v>0.61</v>
      </c>
      <c r="P950">
        <v>0</v>
      </c>
      <c r="Q950">
        <v>276</v>
      </c>
      <c r="R950">
        <v>70</v>
      </c>
      <c r="S950">
        <v>155</v>
      </c>
      <c r="T950">
        <v>42</v>
      </c>
      <c r="U950">
        <v>36</v>
      </c>
      <c r="V950">
        <v>16</v>
      </c>
      <c r="W950">
        <v>24</v>
      </c>
      <c r="X950" t="s">
        <v>134</v>
      </c>
      <c r="Y950">
        <v>46</v>
      </c>
      <c r="Z950">
        <v>61</v>
      </c>
      <c r="AA950">
        <v>7</v>
      </c>
      <c r="AB950">
        <v>57</v>
      </c>
    </row>
    <row r="951" spans="1:28" x14ac:dyDescent="0.2">
      <c r="A951" s="4">
        <v>38466239</v>
      </c>
      <c r="B951" s="1">
        <v>43652</v>
      </c>
      <c r="C951" s="13">
        <v>0.72939733796296302</v>
      </c>
      <c r="D951" t="s">
        <v>129</v>
      </c>
      <c r="E951" t="s">
        <v>130</v>
      </c>
      <c r="F951">
        <v>2.2200000000000002</v>
      </c>
      <c r="G951" t="s">
        <v>130</v>
      </c>
      <c r="H951">
        <v>35.661999999999999</v>
      </c>
      <c r="I951">
        <v>-117.452</v>
      </c>
      <c r="J951">
        <v>6.3</v>
      </c>
      <c r="K951" t="s">
        <v>131</v>
      </c>
      <c r="L951">
        <v>33</v>
      </c>
      <c r="M951">
        <v>0.19</v>
      </c>
      <c r="N951">
        <v>0.34</v>
      </c>
      <c r="O951">
        <v>0.98</v>
      </c>
      <c r="P951">
        <v>0</v>
      </c>
      <c r="Q951">
        <v>268</v>
      </c>
      <c r="R951">
        <v>78</v>
      </c>
      <c r="S951">
        <v>160</v>
      </c>
      <c r="T951">
        <v>26</v>
      </c>
      <c r="U951">
        <v>27</v>
      </c>
      <c r="V951">
        <v>19</v>
      </c>
      <c r="W951">
        <v>30</v>
      </c>
      <c r="X951" t="s">
        <v>133</v>
      </c>
      <c r="Y951">
        <v>79</v>
      </c>
      <c r="Z951">
        <v>25</v>
      </c>
      <c r="AA951">
        <v>9</v>
      </c>
      <c r="AB951">
        <v>152</v>
      </c>
    </row>
    <row r="952" spans="1:28" ht="17" x14ac:dyDescent="0.25">
      <c r="A952" s="3">
        <v>38466247</v>
      </c>
      <c r="B952" s="1">
        <v>43652</v>
      </c>
      <c r="C952" s="13">
        <v>0.73011770833333334</v>
      </c>
      <c r="D952" t="s">
        <v>129</v>
      </c>
      <c r="E952" t="s">
        <v>130</v>
      </c>
      <c r="F952">
        <v>3</v>
      </c>
      <c r="G952" t="s">
        <v>130</v>
      </c>
      <c r="H952">
        <v>35.780999999999999</v>
      </c>
      <c r="I952">
        <v>-117.617</v>
      </c>
      <c r="J952">
        <v>8.6</v>
      </c>
      <c r="K952" t="s">
        <v>131</v>
      </c>
      <c r="L952">
        <v>96</v>
      </c>
      <c r="M952">
        <v>0.12</v>
      </c>
      <c r="N952">
        <v>0.11</v>
      </c>
      <c r="O952">
        <v>0.27</v>
      </c>
      <c r="P952">
        <v>0</v>
      </c>
      <c r="Q952">
        <v>77</v>
      </c>
      <c r="R952">
        <v>78</v>
      </c>
      <c r="S952">
        <v>-141</v>
      </c>
      <c r="T952">
        <v>19</v>
      </c>
      <c r="U952">
        <v>14</v>
      </c>
      <c r="V952">
        <v>72</v>
      </c>
      <c r="W952">
        <v>40</v>
      </c>
      <c r="X952" t="s">
        <v>131</v>
      </c>
      <c r="Y952">
        <v>97</v>
      </c>
      <c r="Z952">
        <v>48</v>
      </c>
      <c r="AA952">
        <v>43</v>
      </c>
      <c r="AB952">
        <v>103</v>
      </c>
    </row>
    <row r="953" spans="1:28" x14ac:dyDescent="0.2">
      <c r="A953" s="4">
        <v>38466255</v>
      </c>
      <c r="B953" s="1">
        <v>43652</v>
      </c>
      <c r="C953" s="13">
        <v>0.73162071759259251</v>
      </c>
      <c r="D953" t="s">
        <v>129</v>
      </c>
      <c r="E953" t="s">
        <v>130</v>
      </c>
      <c r="F953">
        <v>2.54</v>
      </c>
      <c r="G953" t="s">
        <v>130</v>
      </c>
      <c r="H953">
        <v>35.872</v>
      </c>
      <c r="I953">
        <v>-117.72</v>
      </c>
      <c r="J953">
        <v>7.5</v>
      </c>
      <c r="K953" t="s">
        <v>131</v>
      </c>
      <c r="L953">
        <v>49</v>
      </c>
      <c r="M953">
        <v>0.1</v>
      </c>
      <c r="N953">
        <v>0.14000000000000001</v>
      </c>
      <c r="O953">
        <v>0.4</v>
      </c>
      <c r="P953">
        <v>0</v>
      </c>
      <c r="Q953">
        <v>326</v>
      </c>
      <c r="R953">
        <v>83</v>
      </c>
      <c r="S953">
        <v>170</v>
      </c>
      <c r="T953">
        <v>18</v>
      </c>
      <c r="U953">
        <v>15</v>
      </c>
      <c r="V953">
        <v>21</v>
      </c>
      <c r="W953">
        <v>2</v>
      </c>
      <c r="X953" t="s">
        <v>131</v>
      </c>
      <c r="Y953">
        <v>100</v>
      </c>
      <c r="Z953">
        <v>38</v>
      </c>
      <c r="AA953">
        <v>22</v>
      </c>
      <c r="AB953">
        <v>107</v>
      </c>
    </row>
    <row r="954" spans="1:28" x14ac:dyDescent="0.2">
      <c r="A954" s="4">
        <v>38466311</v>
      </c>
      <c r="B954" s="1">
        <v>43652</v>
      </c>
      <c r="C954" s="13">
        <v>0.73520127314814809</v>
      </c>
      <c r="D954" t="s">
        <v>129</v>
      </c>
      <c r="E954" t="s">
        <v>130</v>
      </c>
      <c r="F954">
        <v>2.75</v>
      </c>
      <c r="G954" t="s">
        <v>130</v>
      </c>
      <c r="H954">
        <v>35.814999999999998</v>
      </c>
      <c r="I954">
        <v>-117.654</v>
      </c>
      <c r="J954">
        <v>6.9</v>
      </c>
      <c r="K954" t="s">
        <v>131</v>
      </c>
      <c r="L954">
        <v>84</v>
      </c>
      <c r="M954">
        <v>0.21</v>
      </c>
      <c r="N954">
        <v>0.17</v>
      </c>
      <c r="O954">
        <v>0.47</v>
      </c>
      <c r="P954">
        <v>0</v>
      </c>
      <c r="Q954">
        <v>44</v>
      </c>
      <c r="R954">
        <v>79</v>
      </c>
      <c r="S954">
        <v>-163</v>
      </c>
      <c r="T954">
        <v>26</v>
      </c>
      <c r="U954">
        <v>17</v>
      </c>
      <c r="V954">
        <v>28</v>
      </c>
      <c r="W954">
        <v>16</v>
      </c>
      <c r="X954" t="s">
        <v>131</v>
      </c>
      <c r="Y954">
        <v>85</v>
      </c>
      <c r="Z954">
        <v>29</v>
      </c>
      <c r="AA954">
        <v>30</v>
      </c>
      <c r="AB954">
        <v>122</v>
      </c>
    </row>
    <row r="955" spans="1:28" x14ac:dyDescent="0.2">
      <c r="A955" s="4">
        <v>38466343</v>
      </c>
      <c r="B955" s="1">
        <v>43652</v>
      </c>
      <c r="C955" s="13">
        <v>0.73718969907407406</v>
      </c>
      <c r="D955" t="s">
        <v>129</v>
      </c>
      <c r="E955" t="s">
        <v>130</v>
      </c>
      <c r="F955">
        <v>3.98</v>
      </c>
      <c r="G955" t="s">
        <v>47</v>
      </c>
      <c r="H955">
        <v>35.872</v>
      </c>
      <c r="I955">
        <v>-117.717</v>
      </c>
      <c r="J955">
        <v>7.7</v>
      </c>
      <c r="K955" t="s">
        <v>131</v>
      </c>
      <c r="L955">
        <v>116</v>
      </c>
      <c r="M955">
        <v>0.14000000000000001</v>
      </c>
      <c r="N955">
        <v>0.1</v>
      </c>
      <c r="O955">
        <v>0.27</v>
      </c>
      <c r="P955">
        <v>0</v>
      </c>
      <c r="Q955">
        <v>110</v>
      </c>
      <c r="R955">
        <v>88</v>
      </c>
      <c r="S955">
        <v>-154</v>
      </c>
      <c r="T955">
        <v>16</v>
      </c>
      <c r="U955">
        <v>10</v>
      </c>
      <c r="V955">
        <v>60</v>
      </c>
      <c r="W955">
        <v>14</v>
      </c>
      <c r="X955" t="s">
        <v>131</v>
      </c>
      <c r="Y955">
        <v>100</v>
      </c>
      <c r="Z955">
        <v>39</v>
      </c>
      <c r="AA955">
        <v>44</v>
      </c>
      <c r="AB955">
        <v>98</v>
      </c>
    </row>
    <row r="956" spans="1:28" ht="17" x14ac:dyDescent="0.25">
      <c r="A956" s="3">
        <v>38466351</v>
      </c>
      <c r="B956" s="1">
        <v>43652</v>
      </c>
      <c r="C956" s="13">
        <v>0.73794652777777781</v>
      </c>
      <c r="D956" t="s">
        <v>129</v>
      </c>
      <c r="E956" t="s">
        <v>130</v>
      </c>
      <c r="F956">
        <v>2.74</v>
      </c>
      <c r="G956" t="s">
        <v>130</v>
      </c>
      <c r="H956">
        <v>35.874000000000002</v>
      </c>
      <c r="I956">
        <v>-117.71899999999999</v>
      </c>
      <c r="J956">
        <v>8.1999999999999993</v>
      </c>
      <c r="K956" t="s">
        <v>131</v>
      </c>
      <c r="L956">
        <v>46</v>
      </c>
      <c r="M956">
        <v>0.11</v>
      </c>
      <c r="N956">
        <v>0.15</v>
      </c>
      <c r="O956">
        <v>0.46</v>
      </c>
      <c r="P956">
        <v>0</v>
      </c>
      <c r="Q956">
        <v>292</v>
      </c>
      <c r="R956">
        <v>68</v>
      </c>
      <c r="S956">
        <v>-179</v>
      </c>
      <c r="T956">
        <v>37</v>
      </c>
      <c r="U956">
        <v>39</v>
      </c>
      <c r="V956">
        <v>14</v>
      </c>
      <c r="W956">
        <v>12</v>
      </c>
      <c r="X956" t="s">
        <v>134</v>
      </c>
      <c r="Y956">
        <v>45</v>
      </c>
      <c r="Z956">
        <v>44</v>
      </c>
      <c r="AA956">
        <v>3</v>
      </c>
      <c r="AB956">
        <v>167</v>
      </c>
    </row>
    <row r="957" spans="1:28" ht="17" x14ac:dyDescent="0.25">
      <c r="A957" s="3">
        <v>38466455</v>
      </c>
      <c r="B957" s="1">
        <v>43652</v>
      </c>
      <c r="C957" s="13">
        <v>0.74536238425925927</v>
      </c>
      <c r="D957" t="s">
        <v>129</v>
      </c>
      <c r="E957" t="s">
        <v>130</v>
      </c>
      <c r="F957">
        <v>2.23</v>
      </c>
      <c r="G957" t="s">
        <v>130</v>
      </c>
      <c r="H957">
        <v>35.695</v>
      </c>
      <c r="I957">
        <v>-117.54600000000001</v>
      </c>
      <c r="J957">
        <v>2.2999999999999998</v>
      </c>
      <c r="K957" t="s">
        <v>131</v>
      </c>
      <c r="L957">
        <v>32</v>
      </c>
      <c r="M957">
        <v>0.16</v>
      </c>
      <c r="N957">
        <v>0.26</v>
      </c>
      <c r="O957">
        <v>0.7</v>
      </c>
      <c r="P957">
        <v>0</v>
      </c>
      <c r="Q957">
        <v>339</v>
      </c>
      <c r="R957">
        <v>83</v>
      </c>
      <c r="S957">
        <v>162</v>
      </c>
      <c r="T957">
        <v>27</v>
      </c>
      <c r="U957">
        <v>39</v>
      </c>
      <c r="V957">
        <v>17</v>
      </c>
      <c r="W957">
        <v>14</v>
      </c>
      <c r="X957" t="s">
        <v>132</v>
      </c>
      <c r="Y957">
        <v>54</v>
      </c>
      <c r="Z957">
        <v>66</v>
      </c>
      <c r="AA957">
        <v>14</v>
      </c>
      <c r="AB957">
        <v>55</v>
      </c>
    </row>
    <row r="958" spans="1:28" x14ac:dyDescent="0.2">
      <c r="A958" s="4">
        <v>38466471</v>
      </c>
      <c r="B958" s="1">
        <v>43652</v>
      </c>
      <c r="C958" s="13">
        <v>0.74623564814814813</v>
      </c>
      <c r="D958" t="s">
        <v>129</v>
      </c>
      <c r="E958" t="s">
        <v>130</v>
      </c>
      <c r="F958">
        <v>2.52</v>
      </c>
      <c r="G958" t="s">
        <v>130</v>
      </c>
      <c r="H958">
        <v>35.630000000000003</v>
      </c>
      <c r="I958">
        <v>-117.471</v>
      </c>
      <c r="J958">
        <v>8.6</v>
      </c>
      <c r="K958" t="s">
        <v>131</v>
      </c>
      <c r="L958">
        <v>45</v>
      </c>
      <c r="M958">
        <v>0.21</v>
      </c>
      <c r="N958">
        <v>0.28999999999999998</v>
      </c>
      <c r="O958">
        <v>0.73</v>
      </c>
      <c r="P958">
        <v>0</v>
      </c>
      <c r="Q958">
        <v>340</v>
      </c>
      <c r="R958">
        <v>64</v>
      </c>
      <c r="S958">
        <v>180</v>
      </c>
      <c r="T958">
        <v>26</v>
      </c>
      <c r="U958">
        <v>25</v>
      </c>
      <c r="V958">
        <v>19</v>
      </c>
      <c r="W958">
        <v>27</v>
      </c>
      <c r="X958" t="s">
        <v>133</v>
      </c>
      <c r="Y958">
        <v>84</v>
      </c>
      <c r="Z958">
        <v>30</v>
      </c>
      <c r="AA958">
        <v>13</v>
      </c>
      <c r="AB958">
        <v>106</v>
      </c>
    </row>
    <row r="959" spans="1:28" ht="17" x14ac:dyDescent="0.25">
      <c r="A959" s="3">
        <v>38466495</v>
      </c>
      <c r="B959" s="1">
        <v>43652</v>
      </c>
      <c r="C959" s="13">
        <v>0.7494767361111111</v>
      </c>
      <c r="D959" t="s">
        <v>129</v>
      </c>
      <c r="E959" t="s">
        <v>130</v>
      </c>
      <c r="F959">
        <v>3.96</v>
      </c>
      <c r="G959" t="s">
        <v>47</v>
      </c>
      <c r="H959">
        <v>35.902000000000001</v>
      </c>
      <c r="I959">
        <v>-117.73</v>
      </c>
      <c r="J959">
        <v>4.3</v>
      </c>
      <c r="K959" t="s">
        <v>131</v>
      </c>
      <c r="L959">
        <v>105</v>
      </c>
      <c r="M959">
        <v>0.11</v>
      </c>
      <c r="N959">
        <v>0.08</v>
      </c>
      <c r="O959">
        <v>0.22</v>
      </c>
      <c r="P959">
        <v>0</v>
      </c>
      <c r="Q959">
        <v>349</v>
      </c>
      <c r="R959">
        <v>87</v>
      </c>
      <c r="S959">
        <v>-167</v>
      </c>
      <c r="T959">
        <v>10</v>
      </c>
      <c r="U959">
        <v>11</v>
      </c>
      <c r="V959">
        <v>135</v>
      </c>
      <c r="W959">
        <v>25</v>
      </c>
      <c r="X959" t="s">
        <v>131</v>
      </c>
      <c r="Y959">
        <v>100</v>
      </c>
      <c r="Z959">
        <v>80</v>
      </c>
      <c r="AA959">
        <v>67</v>
      </c>
      <c r="AB959">
        <v>49</v>
      </c>
    </row>
    <row r="960" spans="1:28" ht="17" x14ac:dyDescent="0.25">
      <c r="A960" s="3">
        <v>38466583</v>
      </c>
      <c r="B960" s="1">
        <v>43652</v>
      </c>
      <c r="C960" s="13">
        <v>0.75921423611111116</v>
      </c>
      <c r="D960" t="s">
        <v>129</v>
      </c>
      <c r="E960" t="s">
        <v>130</v>
      </c>
      <c r="F960">
        <v>3.33</v>
      </c>
      <c r="G960" t="s">
        <v>130</v>
      </c>
      <c r="H960">
        <v>35.917999999999999</v>
      </c>
      <c r="I960">
        <v>-117.712</v>
      </c>
      <c r="J960">
        <v>2.6</v>
      </c>
      <c r="K960" t="s">
        <v>131</v>
      </c>
      <c r="L960">
        <v>74</v>
      </c>
      <c r="M960">
        <v>0.11</v>
      </c>
      <c r="N960">
        <v>0.09</v>
      </c>
      <c r="O960">
        <v>0.17</v>
      </c>
      <c r="P960">
        <v>0</v>
      </c>
      <c r="Q960">
        <v>321</v>
      </c>
      <c r="R960">
        <v>57</v>
      </c>
      <c r="S960">
        <v>-173</v>
      </c>
      <c r="T960">
        <v>29</v>
      </c>
      <c r="U960">
        <v>30</v>
      </c>
      <c r="V960">
        <v>88</v>
      </c>
      <c r="W960">
        <v>37</v>
      </c>
      <c r="X960" t="s">
        <v>133</v>
      </c>
      <c r="Y960">
        <v>63</v>
      </c>
      <c r="Z960">
        <v>81</v>
      </c>
      <c r="AA960">
        <v>46</v>
      </c>
      <c r="AB960">
        <v>37</v>
      </c>
    </row>
    <row r="961" spans="1:28" x14ac:dyDescent="0.2">
      <c r="A961" s="4">
        <v>38466631</v>
      </c>
      <c r="B961" s="1">
        <v>43652</v>
      </c>
      <c r="C961" s="13">
        <v>0.76533101851851848</v>
      </c>
      <c r="D961" t="s">
        <v>129</v>
      </c>
      <c r="E961" t="s">
        <v>130</v>
      </c>
      <c r="F961">
        <v>2.61</v>
      </c>
      <c r="G961" t="s">
        <v>130</v>
      </c>
      <c r="H961">
        <v>35.719000000000001</v>
      </c>
      <c r="I961">
        <v>-117.499</v>
      </c>
      <c r="J961">
        <v>1.8</v>
      </c>
      <c r="K961" t="s">
        <v>131</v>
      </c>
      <c r="L961">
        <v>44</v>
      </c>
      <c r="M961">
        <v>0.17</v>
      </c>
      <c r="N961">
        <v>0.21</v>
      </c>
      <c r="O961">
        <v>0.46</v>
      </c>
      <c r="P961">
        <v>0</v>
      </c>
      <c r="Q961">
        <v>139</v>
      </c>
      <c r="R961">
        <v>79</v>
      </c>
      <c r="S961">
        <v>-165</v>
      </c>
      <c r="T961">
        <v>30</v>
      </c>
      <c r="U961">
        <v>28</v>
      </c>
      <c r="V961">
        <v>14</v>
      </c>
      <c r="W961">
        <v>7</v>
      </c>
      <c r="X961" t="s">
        <v>132</v>
      </c>
      <c r="Y961">
        <v>59</v>
      </c>
      <c r="Z961">
        <v>75</v>
      </c>
      <c r="AA961">
        <v>14</v>
      </c>
      <c r="AB961">
        <v>32</v>
      </c>
    </row>
    <row r="962" spans="1:28" ht="17" x14ac:dyDescent="0.25">
      <c r="A962" s="3">
        <v>38466655</v>
      </c>
      <c r="B962" s="1">
        <v>43652</v>
      </c>
      <c r="C962" s="13">
        <v>0.76607280092592589</v>
      </c>
      <c r="D962" t="s">
        <v>129</v>
      </c>
      <c r="E962" t="s">
        <v>130</v>
      </c>
      <c r="F962">
        <v>3.11</v>
      </c>
      <c r="G962" t="s">
        <v>130</v>
      </c>
      <c r="H962">
        <v>35.597999999999999</v>
      </c>
      <c r="I962">
        <v>-117.39700000000001</v>
      </c>
      <c r="J962">
        <v>3.7</v>
      </c>
      <c r="K962" t="s">
        <v>131</v>
      </c>
      <c r="L962">
        <v>71</v>
      </c>
      <c r="M962">
        <v>0.13</v>
      </c>
      <c r="N962">
        <v>0.12</v>
      </c>
      <c r="O962">
        <v>0.27</v>
      </c>
      <c r="P962">
        <v>0</v>
      </c>
      <c r="Q962">
        <v>154</v>
      </c>
      <c r="R962">
        <v>81</v>
      </c>
      <c r="S962">
        <v>155</v>
      </c>
      <c r="T962">
        <v>33</v>
      </c>
      <c r="U962">
        <v>33</v>
      </c>
      <c r="V962">
        <v>85</v>
      </c>
      <c r="W962">
        <v>40</v>
      </c>
      <c r="X962" t="s">
        <v>134</v>
      </c>
      <c r="Y962">
        <v>46</v>
      </c>
      <c r="Z962">
        <v>82</v>
      </c>
      <c r="AA962">
        <v>44</v>
      </c>
      <c r="AB962">
        <v>50</v>
      </c>
    </row>
    <row r="963" spans="1:28" x14ac:dyDescent="0.2">
      <c r="A963" s="4">
        <v>38466687</v>
      </c>
      <c r="B963" s="1">
        <v>43652</v>
      </c>
      <c r="C963" s="13">
        <v>0.76921215277777788</v>
      </c>
      <c r="D963" t="s">
        <v>129</v>
      </c>
      <c r="E963" t="s">
        <v>130</v>
      </c>
      <c r="F963">
        <v>2.7</v>
      </c>
      <c r="G963" t="s">
        <v>130</v>
      </c>
      <c r="H963">
        <v>35.78</v>
      </c>
      <c r="I963">
        <v>-117.593</v>
      </c>
      <c r="J963">
        <v>4.3</v>
      </c>
      <c r="K963" t="s">
        <v>131</v>
      </c>
      <c r="L963">
        <v>86</v>
      </c>
      <c r="M963">
        <v>0.13</v>
      </c>
      <c r="N963">
        <v>0.12</v>
      </c>
      <c r="O963">
        <v>0.26</v>
      </c>
      <c r="P963">
        <v>0</v>
      </c>
      <c r="Q963">
        <v>289</v>
      </c>
      <c r="R963">
        <v>52</v>
      </c>
      <c r="S963">
        <v>-161</v>
      </c>
      <c r="T963">
        <v>28</v>
      </c>
      <c r="U963">
        <v>37</v>
      </c>
      <c r="V963">
        <v>25</v>
      </c>
      <c r="W963">
        <v>15</v>
      </c>
      <c r="X963" t="s">
        <v>133</v>
      </c>
      <c r="Y963">
        <v>66</v>
      </c>
      <c r="Z963">
        <v>58</v>
      </c>
      <c r="AA963">
        <v>31</v>
      </c>
      <c r="AB963">
        <v>58</v>
      </c>
    </row>
    <row r="964" spans="1:28" x14ac:dyDescent="0.2">
      <c r="A964" s="4">
        <v>38466695</v>
      </c>
      <c r="B964" s="1">
        <v>43652</v>
      </c>
      <c r="C964" s="13">
        <v>0.77006435185185185</v>
      </c>
      <c r="D964" t="s">
        <v>129</v>
      </c>
      <c r="E964" t="s">
        <v>130</v>
      </c>
      <c r="F964">
        <v>2.7</v>
      </c>
      <c r="G964" t="s">
        <v>130</v>
      </c>
      <c r="H964">
        <v>35.747999999999998</v>
      </c>
      <c r="I964">
        <v>-117.547</v>
      </c>
      <c r="J964">
        <v>1.7</v>
      </c>
      <c r="K964" t="s">
        <v>131</v>
      </c>
      <c r="L964">
        <v>90</v>
      </c>
      <c r="M964">
        <v>0.17</v>
      </c>
      <c r="N964">
        <v>0.14000000000000001</v>
      </c>
      <c r="O964">
        <v>0.28999999999999998</v>
      </c>
      <c r="P964">
        <v>0</v>
      </c>
      <c r="Q964">
        <v>282</v>
      </c>
      <c r="R964">
        <v>84</v>
      </c>
      <c r="S964">
        <v>145</v>
      </c>
      <c r="T964">
        <v>18</v>
      </c>
      <c r="U964">
        <v>16</v>
      </c>
      <c r="V964">
        <v>30</v>
      </c>
      <c r="W964">
        <v>17</v>
      </c>
      <c r="X964" t="s">
        <v>131</v>
      </c>
      <c r="Y964">
        <v>95</v>
      </c>
      <c r="Z964">
        <v>73</v>
      </c>
      <c r="AA964">
        <v>34</v>
      </c>
      <c r="AB964">
        <v>50</v>
      </c>
    </row>
    <row r="965" spans="1:28" ht="17" x14ac:dyDescent="0.25">
      <c r="A965" s="3">
        <v>38466711</v>
      </c>
      <c r="B965" s="1">
        <v>43652</v>
      </c>
      <c r="C965" s="13">
        <v>0.77129351851851846</v>
      </c>
      <c r="D965" t="s">
        <v>129</v>
      </c>
      <c r="E965" t="s">
        <v>130</v>
      </c>
      <c r="F965">
        <v>3.32</v>
      </c>
      <c r="G965" t="s">
        <v>130</v>
      </c>
      <c r="H965">
        <v>35.72</v>
      </c>
      <c r="I965">
        <v>-117.56100000000001</v>
      </c>
      <c r="J965">
        <v>8.8000000000000007</v>
      </c>
      <c r="K965" t="s">
        <v>131</v>
      </c>
      <c r="L965">
        <v>110</v>
      </c>
      <c r="M965">
        <v>0.14000000000000001</v>
      </c>
      <c r="N965">
        <v>0.11</v>
      </c>
      <c r="O965">
        <v>0.32</v>
      </c>
      <c r="P965">
        <v>0</v>
      </c>
      <c r="Q965">
        <v>159</v>
      </c>
      <c r="R965">
        <v>54</v>
      </c>
      <c r="S965">
        <v>173</v>
      </c>
      <c r="T965">
        <v>30</v>
      </c>
      <c r="U965">
        <v>19</v>
      </c>
      <c r="V965">
        <v>111</v>
      </c>
      <c r="W965">
        <v>42</v>
      </c>
      <c r="X965" t="s">
        <v>133</v>
      </c>
      <c r="Y965">
        <v>77</v>
      </c>
      <c r="Z965">
        <v>63</v>
      </c>
      <c r="AA965">
        <v>59</v>
      </c>
      <c r="AB965">
        <v>85</v>
      </c>
    </row>
    <row r="966" spans="1:28" x14ac:dyDescent="0.2">
      <c r="A966" s="4">
        <v>38466735</v>
      </c>
      <c r="B966" s="1">
        <v>43652</v>
      </c>
      <c r="C966" s="13">
        <v>0.77323159722222223</v>
      </c>
      <c r="D966" t="s">
        <v>129</v>
      </c>
      <c r="E966" t="s">
        <v>130</v>
      </c>
      <c r="F966">
        <v>2.34</v>
      </c>
      <c r="G966" t="s">
        <v>130</v>
      </c>
      <c r="H966">
        <v>35.609000000000002</v>
      </c>
      <c r="I966">
        <v>-117.477</v>
      </c>
      <c r="J966">
        <v>6.6</v>
      </c>
      <c r="K966" t="s">
        <v>131</v>
      </c>
      <c r="L966">
        <v>28</v>
      </c>
      <c r="M966">
        <v>0.21</v>
      </c>
      <c r="N966">
        <v>0.41</v>
      </c>
      <c r="O966">
        <v>0.71</v>
      </c>
      <c r="P966">
        <v>0</v>
      </c>
      <c r="Q966">
        <v>326</v>
      </c>
      <c r="R966">
        <v>26</v>
      </c>
      <c r="S966">
        <v>106</v>
      </c>
      <c r="T966">
        <v>26</v>
      </c>
      <c r="U966">
        <v>27</v>
      </c>
      <c r="V966">
        <v>16</v>
      </c>
      <c r="W966">
        <v>15</v>
      </c>
      <c r="X966" t="s">
        <v>133</v>
      </c>
      <c r="Y966">
        <v>90</v>
      </c>
      <c r="Z966">
        <v>26</v>
      </c>
      <c r="AA966">
        <v>13</v>
      </c>
      <c r="AB966">
        <v>123</v>
      </c>
    </row>
    <row r="967" spans="1:28" ht="17" x14ac:dyDescent="0.25">
      <c r="A967" s="3">
        <v>38466743</v>
      </c>
      <c r="B967" s="1">
        <v>43652</v>
      </c>
      <c r="C967" s="13">
        <v>0.77351319444444444</v>
      </c>
      <c r="D967" t="s">
        <v>129</v>
      </c>
      <c r="E967" t="s">
        <v>130</v>
      </c>
      <c r="F967">
        <v>2.95</v>
      </c>
      <c r="G967" t="s">
        <v>130</v>
      </c>
      <c r="H967">
        <v>35.889000000000003</v>
      </c>
      <c r="I967">
        <v>-117.72</v>
      </c>
      <c r="J967">
        <v>3.8</v>
      </c>
      <c r="K967" t="s">
        <v>131</v>
      </c>
      <c r="L967">
        <v>70</v>
      </c>
      <c r="M967">
        <v>0.11</v>
      </c>
      <c r="N967">
        <v>0.11</v>
      </c>
      <c r="O967">
        <v>0.3</v>
      </c>
      <c r="P967">
        <v>0</v>
      </c>
      <c r="Q967">
        <v>139</v>
      </c>
      <c r="R967">
        <v>68</v>
      </c>
      <c r="S967">
        <v>-173</v>
      </c>
      <c r="T967">
        <v>15</v>
      </c>
      <c r="U967">
        <v>17</v>
      </c>
      <c r="V967">
        <v>21</v>
      </c>
      <c r="W967">
        <v>17</v>
      </c>
      <c r="X967" t="s">
        <v>131</v>
      </c>
      <c r="Y967">
        <v>100</v>
      </c>
      <c r="Z967">
        <v>67</v>
      </c>
      <c r="AA967">
        <v>15</v>
      </c>
      <c r="AB967">
        <v>44</v>
      </c>
    </row>
    <row r="968" spans="1:28" x14ac:dyDescent="0.2">
      <c r="A968" s="4">
        <v>38466759</v>
      </c>
      <c r="B968" s="1">
        <v>43652</v>
      </c>
      <c r="C968" s="13">
        <v>0.77441122685185182</v>
      </c>
      <c r="D968" t="s">
        <v>129</v>
      </c>
      <c r="E968" t="s">
        <v>130</v>
      </c>
      <c r="F968">
        <v>2.56</v>
      </c>
      <c r="G968" t="s">
        <v>130</v>
      </c>
      <c r="H968">
        <v>35.853999999999999</v>
      </c>
      <c r="I968">
        <v>-117.663</v>
      </c>
      <c r="J968">
        <v>7.9</v>
      </c>
      <c r="K968" t="s">
        <v>131</v>
      </c>
      <c r="L968">
        <v>51</v>
      </c>
      <c r="M968">
        <v>0.16</v>
      </c>
      <c r="N968">
        <v>0.19</v>
      </c>
      <c r="O968">
        <v>0.55000000000000004</v>
      </c>
      <c r="P968">
        <v>0</v>
      </c>
      <c r="Q968">
        <v>143</v>
      </c>
      <c r="R968">
        <v>58</v>
      </c>
      <c r="S968">
        <v>173</v>
      </c>
      <c r="T968">
        <v>37</v>
      </c>
      <c r="U968">
        <v>31</v>
      </c>
      <c r="V968">
        <v>19</v>
      </c>
      <c r="W968">
        <v>27</v>
      </c>
      <c r="X968" t="s">
        <v>132</v>
      </c>
      <c r="Y968">
        <v>58</v>
      </c>
      <c r="Z968">
        <v>35</v>
      </c>
      <c r="AA968">
        <v>13</v>
      </c>
      <c r="AB968">
        <v>112</v>
      </c>
    </row>
    <row r="969" spans="1:28" x14ac:dyDescent="0.2">
      <c r="A969" s="4">
        <v>38466767</v>
      </c>
      <c r="B969" s="1">
        <v>43652</v>
      </c>
      <c r="C969" s="13">
        <v>0.77511157407407405</v>
      </c>
      <c r="D969" t="s">
        <v>129</v>
      </c>
      <c r="E969" t="s">
        <v>130</v>
      </c>
      <c r="F969">
        <v>2.12</v>
      </c>
      <c r="G969" t="s">
        <v>130</v>
      </c>
      <c r="H969">
        <v>35.911000000000001</v>
      </c>
      <c r="I969">
        <v>-117.724</v>
      </c>
      <c r="J969">
        <v>1.9</v>
      </c>
      <c r="K969" t="s">
        <v>131</v>
      </c>
      <c r="L969">
        <v>30</v>
      </c>
      <c r="M969">
        <v>0.17</v>
      </c>
      <c r="N969">
        <v>0.24</v>
      </c>
      <c r="O969">
        <v>0.46</v>
      </c>
      <c r="P969">
        <v>0</v>
      </c>
      <c r="Q969">
        <v>140</v>
      </c>
      <c r="R969">
        <v>78</v>
      </c>
      <c r="S969">
        <v>-170</v>
      </c>
      <c r="T969">
        <v>23</v>
      </c>
      <c r="U969">
        <v>17</v>
      </c>
      <c r="V969">
        <v>18</v>
      </c>
      <c r="W969">
        <v>25</v>
      </c>
      <c r="X969" t="s">
        <v>131</v>
      </c>
      <c r="Y969">
        <v>94</v>
      </c>
      <c r="Z969">
        <v>70</v>
      </c>
      <c r="AA969">
        <v>9</v>
      </c>
      <c r="AB969">
        <v>31</v>
      </c>
    </row>
    <row r="970" spans="1:28" ht="17" x14ac:dyDescent="0.25">
      <c r="A970" s="3">
        <v>38466775</v>
      </c>
      <c r="B970" s="1">
        <v>43652</v>
      </c>
      <c r="C970" s="13">
        <v>0.77557858796296297</v>
      </c>
      <c r="D970" t="s">
        <v>129</v>
      </c>
      <c r="E970" t="s">
        <v>130</v>
      </c>
      <c r="F970">
        <v>3.72</v>
      </c>
      <c r="G970" t="s">
        <v>47</v>
      </c>
      <c r="H970">
        <v>35.906999999999996</v>
      </c>
      <c r="I970">
        <v>-117.738</v>
      </c>
      <c r="J970">
        <v>2.9</v>
      </c>
      <c r="K970" t="s">
        <v>131</v>
      </c>
      <c r="L970">
        <v>103</v>
      </c>
      <c r="M970">
        <v>0.14000000000000001</v>
      </c>
      <c r="N970">
        <v>0.09</v>
      </c>
      <c r="O970">
        <v>0.48</v>
      </c>
      <c r="P970">
        <v>0</v>
      </c>
      <c r="Q970">
        <v>330</v>
      </c>
      <c r="R970">
        <v>49</v>
      </c>
      <c r="S970">
        <v>-166</v>
      </c>
      <c r="T970">
        <v>29</v>
      </c>
      <c r="U970">
        <v>23</v>
      </c>
      <c r="V970">
        <v>129</v>
      </c>
      <c r="W970">
        <v>34</v>
      </c>
      <c r="X970" t="s">
        <v>133</v>
      </c>
      <c r="Y970">
        <v>75</v>
      </c>
      <c r="Z970">
        <v>82</v>
      </c>
      <c r="AA970">
        <v>65</v>
      </c>
      <c r="AB970">
        <v>45</v>
      </c>
    </row>
    <row r="971" spans="1:28" x14ac:dyDescent="0.2">
      <c r="A971" s="4">
        <v>38466799</v>
      </c>
      <c r="B971" s="1">
        <v>43652</v>
      </c>
      <c r="C971" s="13">
        <v>0.77776111111111101</v>
      </c>
      <c r="D971" t="s">
        <v>129</v>
      </c>
      <c r="E971" t="s">
        <v>130</v>
      </c>
      <c r="F971">
        <v>2.73</v>
      </c>
      <c r="G971" t="s">
        <v>130</v>
      </c>
      <c r="H971">
        <v>35.79</v>
      </c>
      <c r="I971">
        <v>-117.62</v>
      </c>
      <c r="J971">
        <v>9.5</v>
      </c>
      <c r="K971" t="s">
        <v>131</v>
      </c>
      <c r="L971">
        <v>69</v>
      </c>
      <c r="M971">
        <v>0.13</v>
      </c>
      <c r="N971">
        <v>0.17</v>
      </c>
      <c r="O971">
        <v>0.28999999999999998</v>
      </c>
      <c r="P971">
        <v>0</v>
      </c>
      <c r="Q971">
        <v>315</v>
      </c>
      <c r="R971">
        <v>37</v>
      </c>
      <c r="S971">
        <v>-92</v>
      </c>
      <c r="T971">
        <v>24</v>
      </c>
      <c r="U971">
        <v>18</v>
      </c>
      <c r="V971">
        <v>16</v>
      </c>
      <c r="W971">
        <v>28</v>
      </c>
      <c r="X971" t="s">
        <v>131</v>
      </c>
      <c r="Y971">
        <v>100</v>
      </c>
      <c r="Z971">
        <v>38</v>
      </c>
      <c r="AA971">
        <v>23</v>
      </c>
      <c r="AB971">
        <v>109</v>
      </c>
    </row>
    <row r="972" spans="1:28" x14ac:dyDescent="0.2">
      <c r="A972" s="4">
        <v>38466815</v>
      </c>
      <c r="B972" s="1">
        <v>43652</v>
      </c>
      <c r="C972" s="13">
        <v>0.7792644675925926</v>
      </c>
      <c r="D972" t="s">
        <v>129</v>
      </c>
      <c r="E972" t="s">
        <v>130</v>
      </c>
      <c r="F972">
        <v>2.35</v>
      </c>
      <c r="G972" t="s">
        <v>130</v>
      </c>
      <c r="H972">
        <v>35.844000000000001</v>
      </c>
      <c r="I972">
        <v>-117.672</v>
      </c>
      <c r="J972">
        <v>5.9</v>
      </c>
      <c r="K972" t="s">
        <v>131</v>
      </c>
      <c r="L972">
        <v>35</v>
      </c>
      <c r="M972">
        <v>0.22</v>
      </c>
      <c r="N972">
        <v>0.37</v>
      </c>
      <c r="O972">
        <v>1.1399999999999999</v>
      </c>
      <c r="P972">
        <v>0</v>
      </c>
      <c r="Q972">
        <v>217</v>
      </c>
      <c r="R972">
        <v>89</v>
      </c>
      <c r="S972">
        <v>-178</v>
      </c>
      <c r="T972">
        <v>17</v>
      </c>
      <c r="U972">
        <v>23</v>
      </c>
      <c r="V972">
        <v>16</v>
      </c>
      <c r="W972">
        <v>20</v>
      </c>
      <c r="X972" t="s">
        <v>131</v>
      </c>
      <c r="Y972">
        <v>97</v>
      </c>
      <c r="Z972">
        <v>29</v>
      </c>
      <c r="AA972">
        <v>13</v>
      </c>
      <c r="AB972">
        <v>124</v>
      </c>
    </row>
    <row r="973" spans="1:28" x14ac:dyDescent="0.2">
      <c r="A973" s="4">
        <v>38466839</v>
      </c>
      <c r="B973" s="1">
        <v>43652</v>
      </c>
      <c r="C973" s="13">
        <v>0.78200370370370376</v>
      </c>
      <c r="D973" t="s">
        <v>129</v>
      </c>
      <c r="E973" t="s">
        <v>130</v>
      </c>
      <c r="F973">
        <v>2.19</v>
      </c>
      <c r="G973" t="s">
        <v>130</v>
      </c>
      <c r="H973">
        <v>35.615000000000002</v>
      </c>
      <c r="I973">
        <v>-117.462</v>
      </c>
      <c r="J973">
        <v>3.7</v>
      </c>
      <c r="K973" t="s">
        <v>131</v>
      </c>
      <c r="L973">
        <v>25</v>
      </c>
      <c r="M973">
        <v>0.28000000000000003</v>
      </c>
      <c r="N973">
        <v>0.52</v>
      </c>
      <c r="O973">
        <v>1.24</v>
      </c>
      <c r="P973">
        <v>0</v>
      </c>
      <c r="Q973">
        <v>8</v>
      </c>
      <c r="R973">
        <v>19</v>
      </c>
      <c r="S973">
        <v>-72</v>
      </c>
      <c r="T973">
        <v>22</v>
      </c>
      <c r="U973">
        <v>25</v>
      </c>
      <c r="V973">
        <v>16</v>
      </c>
      <c r="W973">
        <v>24</v>
      </c>
      <c r="X973" t="s">
        <v>131</v>
      </c>
      <c r="Y973">
        <v>93</v>
      </c>
      <c r="Z973">
        <v>48</v>
      </c>
      <c r="AA973">
        <v>14</v>
      </c>
      <c r="AB973">
        <v>71</v>
      </c>
    </row>
    <row r="974" spans="1:28" ht="17" x14ac:dyDescent="0.25">
      <c r="A974" s="3">
        <v>38466847</v>
      </c>
      <c r="B974" s="1">
        <v>43652</v>
      </c>
      <c r="C974" s="13">
        <v>0.78224583333333342</v>
      </c>
      <c r="D974" t="s">
        <v>129</v>
      </c>
      <c r="E974" t="s">
        <v>130</v>
      </c>
      <c r="F974">
        <v>3.87</v>
      </c>
      <c r="G974" t="s">
        <v>47</v>
      </c>
      <c r="H974">
        <v>35.654000000000003</v>
      </c>
      <c r="I974">
        <v>-117.465</v>
      </c>
      <c r="J974">
        <v>1.9</v>
      </c>
      <c r="K974" t="s">
        <v>131</v>
      </c>
      <c r="L974">
        <v>82</v>
      </c>
      <c r="M974">
        <v>0.13</v>
      </c>
      <c r="N974">
        <v>0.13</v>
      </c>
      <c r="O974">
        <v>0.3</v>
      </c>
      <c r="P974">
        <v>0</v>
      </c>
      <c r="Q974">
        <v>317</v>
      </c>
      <c r="R974">
        <v>81</v>
      </c>
      <c r="S974">
        <v>-162</v>
      </c>
      <c r="T974">
        <v>16</v>
      </c>
      <c r="U974">
        <v>17</v>
      </c>
      <c r="V974">
        <v>148</v>
      </c>
      <c r="W974">
        <v>39</v>
      </c>
      <c r="X974" t="s">
        <v>131</v>
      </c>
      <c r="Y974">
        <v>98</v>
      </c>
      <c r="Z974">
        <v>75</v>
      </c>
      <c r="AA974">
        <v>72</v>
      </c>
      <c r="AB974">
        <v>63</v>
      </c>
    </row>
    <row r="975" spans="1:28" ht="17" x14ac:dyDescent="0.25">
      <c r="A975" s="3">
        <v>38466855</v>
      </c>
      <c r="B975" s="1">
        <v>43652</v>
      </c>
      <c r="C975" s="13">
        <v>0.78318750000000004</v>
      </c>
      <c r="D975" t="s">
        <v>129</v>
      </c>
      <c r="E975" t="s">
        <v>130</v>
      </c>
      <c r="F975">
        <v>3.37</v>
      </c>
      <c r="G975" t="s">
        <v>130</v>
      </c>
      <c r="H975">
        <v>35.718000000000004</v>
      </c>
      <c r="I975">
        <v>-117.566</v>
      </c>
      <c r="J975">
        <v>7.1</v>
      </c>
      <c r="K975" t="s">
        <v>131</v>
      </c>
      <c r="L975">
        <v>78</v>
      </c>
      <c r="M975">
        <v>0.14000000000000001</v>
      </c>
      <c r="N975">
        <v>0.15</v>
      </c>
      <c r="O975">
        <v>0.46</v>
      </c>
      <c r="P975">
        <v>0</v>
      </c>
      <c r="Q975">
        <v>45</v>
      </c>
      <c r="R975">
        <v>8</v>
      </c>
      <c r="S975">
        <v>-85</v>
      </c>
      <c r="T975">
        <v>15</v>
      </c>
      <c r="U975">
        <v>11</v>
      </c>
      <c r="V975">
        <v>45</v>
      </c>
      <c r="W975">
        <v>31</v>
      </c>
      <c r="X975" t="s">
        <v>131</v>
      </c>
      <c r="Y975">
        <v>100</v>
      </c>
      <c r="Z975">
        <v>64</v>
      </c>
      <c r="AA975">
        <v>19</v>
      </c>
      <c r="AB975">
        <v>75</v>
      </c>
    </row>
    <row r="976" spans="1:28" x14ac:dyDescent="0.2">
      <c r="A976" s="4">
        <v>38466911</v>
      </c>
      <c r="B976" s="1">
        <v>43652</v>
      </c>
      <c r="C976" s="13">
        <v>0.78700752314814826</v>
      </c>
      <c r="D976" t="s">
        <v>129</v>
      </c>
      <c r="E976" t="s">
        <v>130</v>
      </c>
      <c r="F976">
        <v>2.7</v>
      </c>
      <c r="G976" t="s">
        <v>130</v>
      </c>
      <c r="H976">
        <v>35.914000000000001</v>
      </c>
      <c r="I976">
        <v>-117.7</v>
      </c>
      <c r="J976">
        <v>2.2000000000000002</v>
      </c>
      <c r="K976" t="s">
        <v>131</v>
      </c>
      <c r="L976">
        <v>74</v>
      </c>
      <c r="M976">
        <v>0.15</v>
      </c>
      <c r="N976">
        <v>0.12</v>
      </c>
      <c r="O976">
        <v>0.2</v>
      </c>
      <c r="P976">
        <v>0</v>
      </c>
      <c r="Q976">
        <v>170</v>
      </c>
      <c r="R976">
        <v>71</v>
      </c>
      <c r="S976">
        <v>-140</v>
      </c>
      <c r="T976">
        <v>33</v>
      </c>
      <c r="U976">
        <v>37</v>
      </c>
      <c r="V976">
        <v>23</v>
      </c>
      <c r="W976">
        <v>27</v>
      </c>
      <c r="X976" t="s">
        <v>133</v>
      </c>
      <c r="Y976">
        <v>66</v>
      </c>
      <c r="Z976">
        <v>65</v>
      </c>
      <c r="AA976">
        <v>27</v>
      </c>
      <c r="AB976">
        <v>47</v>
      </c>
    </row>
    <row r="977" spans="1:28" ht="17" x14ac:dyDescent="0.25">
      <c r="A977" s="3">
        <v>38466951</v>
      </c>
      <c r="B977" s="1">
        <v>43652</v>
      </c>
      <c r="C977" s="13">
        <v>0.78918206018518522</v>
      </c>
      <c r="D977" t="s">
        <v>129</v>
      </c>
      <c r="E977" t="s">
        <v>130</v>
      </c>
      <c r="F977">
        <v>2.34</v>
      </c>
      <c r="G977" t="s">
        <v>130</v>
      </c>
      <c r="H977">
        <v>35.914999999999999</v>
      </c>
      <c r="I977">
        <v>-117.711</v>
      </c>
      <c r="J977">
        <v>2.4</v>
      </c>
      <c r="K977" t="s">
        <v>131</v>
      </c>
      <c r="L977">
        <v>30</v>
      </c>
      <c r="M977">
        <v>0.15</v>
      </c>
      <c r="N977">
        <v>0.23</v>
      </c>
      <c r="O977">
        <v>0.37</v>
      </c>
      <c r="P977">
        <v>0</v>
      </c>
      <c r="Q977">
        <v>164</v>
      </c>
      <c r="R977">
        <v>85</v>
      </c>
      <c r="S977">
        <v>162</v>
      </c>
      <c r="T977">
        <v>27</v>
      </c>
      <c r="U977">
        <v>40</v>
      </c>
      <c r="V977">
        <v>18</v>
      </c>
      <c r="W977">
        <v>26</v>
      </c>
      <c r="X977" t="s">
        <v>132</v>
      </c>
      <c r="Y977">
        <v>58</v>
      </c>
      <c r="Z977">
        <v>71</v>
      </c>
      <c r="AA977">
        <v>10</v>
      </c>
      <c r="AB977">
        <v>27</v>
      </c>
    </row>
    <row r="978" spans="1:28" ht="17" x14ac:dyDescent="0.25">
      <c r="A978" s="3">
        <v>38466959</v>
      </c>
      <c r="B978" s="1">
        <v>43652</v>
      </c>
      <c r="C978" s="13">
        <v>0.78934178240740749</v>
      </c>
      <c r="D978" t="s">
        <v>129</v>
      </c>
      <c r="E978" t="s">
        <v>130</v>
      </c>
      <c r="F978">
        <v>3.33</v>
      </c>
      <c r="G978" t="s">
        <v>130</v>
      </c>
      <c r="H978">
        <v>35.633000000000003</v>
      </c>
      <c r="I978">
        <v>-117.575</v>
      </c>
      <c r="J978">
        <v>10.8</v>
      </c>
      <c r="K978" t="s">
        <v>131</v>
      </c>
      <c r="L978">
        <v>93</v>
      </c>
      <c r="M978">
        <v>0.13</v>
      </c>
      <c r="N978">
        <v>0.1</v>
      </c>
      <c r="O978">
        <v>0.25</v>
      </c>
      <c r="P978">
        <v>0</v>
      </c>
      <c r="Q978">
        <v>158</v>
      </c>
      <c r="R978">
        <v>62</v>
      </c>
      <c r="S978">
        <v>158</v>
      </c>
      <c r="T978">
        <v>15</v>
      </c>
      <c r="U978">
        <v>16</v>
      </c>
      <c r="V978">
        <v>97</v>
      </c>
      <c r="W978">
        <v>33</v>
      </c>
      <c r="X978" t="s">
        <v>131</v>
      </c>
      <c r="Y978">
        <v>100</v>
      </c>
      <c r="Z978">
        <v>57</v>
      </c>
      <c r="AA978">
        <v>54</v>
      </c>
      <c r="AB978">
        <v>106</v>
      </c>
    </row>
    <row r="979" spans="1:28" x14ac:dyDescent="0.2">
      <c r="A979" s="4">
        <v>38466975</v>
      </c>
      <c r="B979" s="1">
        <v>43652</v>
      </c>
      <c r="C979" s="13">
        <v>0.79067141203703706</v>
      </c>
      <c r="D979" t="s">
        <v>129</v>
      </c>
      <c r="E979" t="s">
        <v>130</v>
      </c>
      <c r="F979">
        <v>2.4</v>
      </c>
      <c r="G979" t="s">
        <v>130</v>
      </c>
      <c r="H979">
        <v>35.57</v>
      </c>
      <c r="I979">
        <v>-117.401</v>
      </c>
      <c r="J979">
        <v>6.4</v>
      </c>
      <c r="K979" t="s">
        <v>131</v>
      </c>
      <c r="L979">
        <v>26</v>
      </c>
      <c r="M979">
        <v>0.17</v>
      </c>
      <c r="N979">
        <v>0.36</v>
      </c>
      <c r="O979">
        <v>0.65</v>
      </c>
      <c r="P979">
        <v>0</v>
      </c>
      <c r="Q979">
        <v>346</v>
      </c>
      <c r="R979">
        <v>28</v>
      </c>
      <c r="S979">
        <v>-90</v>
      </c>
      <c r="T979">
        <v>28</v>
      </c>
      <c r="U979">
        <v>32</v>
      </c>
      <c r="V979">
        <v>16</v>
      </c>
      <c r="W979">
        <v>56</v>
      </c>
      <c r="X979" t="s">
        <v>133</v>
      </c>
      <c r="Y979">
        <v>74</v>
      </c>
      <c r="Z979">
        <v>23</v>
      </c>
      <c r="AA979">
        <v>11</v>
      </c>
      <c r="AB979">
        <v>150</v>
      </c>
    </row>
    <row r="980" spans="1:28" ht="17" x14ac:dyDescent="0.25">
      <c r="A980" s="3">
        <v>38466983</v>
      </c>
      <c r="B980" s="1">
        <v>43652</v>
      </c>
      <c r="C980" s="13">
        <v>0.79096342592592583</v>
      </c>
      <c r="D980" t="s">
        <v>129</v>
      </c>
      <c r="E980" t="s">
        <v>130</v>
      </c>
      <c r="F980">
        <v>3.1</v>
      </c>
      <c r="G980" t="s">
        <v>130</v>
      </c>
      <c r="H980">
        <v>35.898000000000003</v>
      </c>
      <c r="I980">
        <v>-117.673</v>
      </c>
      <c r="J980">
        <v>4.3</v>
      </c>
      <c r="K980" t="s">
        <v>131</v>
      </c>
      <c r="L980">
        <v>70</v>
      </c>
      <c r="M980">
        <v>0.1</v>
      </c>
      <c r="N980">
        <v>0.1</v>
      </c>
      <c r="O980">
        <v>0.22</v>
      </c>
      <c r="P980">
        <v>0</v>
      </c>
      <c r="Q980">
        <v>312</v>
      </c>
      <c r="R980">
        <v>78</v>
      </c>
      <c r="S980">
        <v>-153</v>
      </c>
      <c r="T980">
        <v>13</v>
      </c>
      <c r="U980">
        <v>11</v>
      </c>
      <c r="V980">
        <v>42</v>
      </c>
      <c r="W980">
        <v>25</v>
      </c>
      <c r="X980" t="s">
        <v>131</v>
      </c>
      <c r="Y980">
        <v>100</v>
      </c>
      <c r="Z980">
        <v>75</v>
      </c>
      <c r="AA980">
        <v>28</v>
      </c>
      <c r="AB980">
        <v>53</v>
      </c>
    </row>
    <row r="981" spans="1:28" ht="17" x14ac:dyDescent="0.25">
      <c r="A981" s="3">
        <v>38466991</v>
      </c>
      <c r="B981" s="1">
        <v>43652</v>
      </c>
      <c r="C981" s="13">
        <v>0.79145300925925932</v>
      </c>
      <c r="D981" t="s">
        <v>129</v>
      </c>
      <c r="E981" t="s">
        <v>130</v>
      </c>
      <c r="F981">
        <v>3.08</v>
      </c>
      <c r="G981" t="s">
        <v>130</v>
      </c>
      <c r="H981">
        <v>35.567</v>
      </c>
      <c r="I981">
        <v>-117.404</v>
      </c>
      <c r="J981">
        <v>7.9</v>
      </c>
      <c r="K981" t="s">
        <v>131</v>
      </c>
      <c r="L981">
        <v>76</v>
      </c>
      <c r="M981">
        <v>0.13</v>
      </c>
      <c r="N981">
        <v>0.13</v>
      </c>
      <c r="O981">
        <v>0.26</v>
      </c>
      <c r="P981">
        <v>0</v>
      </c>
      <c r="Q981">
        <v>314</v>
      </c>
      <c r="R981">
        <v>83</v>
      </c>
      <c r="S981">
        <v>-167</v>
      </c>
      <c r="T981">
        <v>12</v>
      </c>
      <c r="U981">
        <v>13</v>
      </c>
      <c r="V981">
        <v>42</v>
      </c>
      <c r="W981">
        <v>41</v>
      </c>
      <c r="X981" t="s">
        <v>131</v>
      </c>
      <c r="Y981">
        <v>100</v>
      </c>
      <c r="Z981">
        <v>36</v>
      </c>
      <c r="AA981">
        <v>19</v>
      </c>
      <c r="AB981">
        <v>149</v>
      </c>
    </row>
    <row r="982" spans="1:28" x14ac:dyDescent="0.2">
      <c r="A982" s="4">
        <v>38467039</v>
      </c>
      <c r="B982" s="1">
        <v>43652</v>
      </c>
      <c r="C982" s="13">
        <v>0.79532187499999996</v>
      </c>
      <c r="D982" t="s">
        <v>129</v>
      </c>
      <c r="E982" t="s">
        <v>130</v>
      </c>
      <c r="F982">
        <v>2.65</v>
      </c>
      <c r="G982" t="s">
        <v>130</v>
      </c>
      <c r="H982">
        <v>35.781999999999996</v>
      </c>
      <c r="I982">
        <v>-117.586</v>
      </c>
      <c r="J982">
        <v>6.7</v>
      </c>
      <c r="K982" t="s">
        <v>131</v>
      </c>
      <c r="L982">
        <v>46</v>
      </c>
      <c r="M982">
        <v>0.13</v>
      </c>
      <c r="N982">
        <v>0.18</v>
      </c>
      <c r="O982">
        <v>0.41</v>
      </c>
      <c r="P982">
        <v>0</v>
      </c>
      <c r="Q982">
        <v>352</v>
      </c>
      <c r="R982">
        <v>39</v>
      </c>
      <c r="S982">
        <v>-40</v>
      </c>
      <c r="T982">
        <v>22</v>
      </c>
      <c r="U982">
        <v>21</v>
      </c>
      <c r="V982">
        <v>19</v>
      </c>
      <c r="W982">
        <v>11</v>
      </c>
      <c r="X982" t="s">
        <v>131</v>
      </c>
      <c r="Y982">
        <v>90</v>
      </c>
      <c r="Z982">
        <v>26</v>
      </c>
      <c r="AA982">
        <v>21</v>
      </c>
      <c r="AB982">
        <v>128</v>
      </c>
    </row>
    <row r="983" spans="1:28" x14ac:dyDescent="0.2">
      <c r="A983" s="4">
        <v>38467047</v>
      </c>
      <c r="B983" s="1">
        <v>43652</v>
      </c>
      <c r="C983" s="13">
        <v>0.79569571759259261</v>
      </c>
      <c r="D983" t="s">
        <v>129</v>
      </c>
      <c r="E983" t="s">
        <v>130</v>
      </c>
      <c r="F983">
        <v>2.58</v>
      </c>
      <c r="G983" t="s">
        <v>130</v>
      </c>
      <c r="H983">
        <v>35.887</v>
      </c>
      <c r="I983">
        <v>-117.724</v>
      </c>
      <c r="J983">
        <v>7.4</v>
      </c>
      <c r="K983" t="s">
        <v>131</v>
      </c>
      <c r="L983">
        <v>45</v>
      </c>
      <c r="M983">
        <v>0.12</v>
      </c>
      <c r="N983">
        <v>0.17</v>
      </c>
      <c r="O983">
        <v>0.46</v>
      </c>
      <c r="P983">
        <v>0</v>
      </c>
      <c r="Q983">
        <v>148</v>
      </c>
      <c r="R983">
        <v>83</v>
      </c>
      <c r="S983">
        <v>-160</v>
      </c>
      <c r="T983">
        <v>19</v>
      </c>
      <c r="U983">
        <v>19</v>
      </c>
      <c r="V983">
        <v>18</v>
      </c>
      <c r="W983">
        <v>10</v>
      </c>
      <c r="X983" t="s">
        <v>131</v>
      </c>
      <c r="Y983">
        <v>98</v>
      </c>
      <c r="Z983">
        <v>40</v>
      </c>
      <c r="AA983">
        <v>9</v>
      </c>
      <c r="AB983">
        <v>124</v>
      </c>
    </row>
    <row r="984" spans="1:28" ht="17" x14ac:dyDescent="0.25">
      <c r="A984" s="3">
        <v>38467063</v>
      </c>
      <c r="B984" s="1">
        <v>43652</v>
      </c>
      <c r="C984" s="13">
        <v>0.79686631944444442</v>
      </c>
      <c r="D984" t="s">
        <v>129</v>
      </c>
      <c r="E984" t="s">
        <v>130</v>
      </c>
      <c r="F984">
        <v>2.11</v>
      </c>
      <c r="G984" t="s">
        <v>130</v>
      </c>
      <c r="H984">
        <v>35.703000000000003</v>
      </c>
      <c r="I984">
        <v>-117.509</v>
      </c>
      <c r="J984">
        <v>6.8</v>
      </c>
      <c r="K984" t="s">
        <v>131</v>
      </c>
      <c r="L984">
        <v>33</v>
      </c>
      <c r="M984">
        <v>0.14000000000000001</v>
      </c>
      <c r="N984">
        <v>0.28000000000000003</v>
      </c>
      <c r="O984">
        <v>0.89</v>
      </c>
      <c r="P984">
        <v>0</v>
      </c>
      <c r="Q984">
        <v>144</v>
      </c>
      <c r="R984">
        <v>89</v>
      </c>
      <c r="S984">
        <v>-179</v>
      </c>
      <c r="T984">
        <v>44</v>
      </c>
      <c r="U984">
        <v>47</v>
      </c>
      <c r="V984">
        <v>20</v>
      </c>
      <c r="W984">
        <v>54</v>
      </c>
      <c r="X984" t="s">
        <v>134</v>
      </c>
      <c r="Y984">
        <v>47</v>
      </c>
      <c r="Z984">
        <v>24</v>
      </c>
      <c r="AA984">
        <v>15</v>
      </c>
      <c r="AB984">
        <v>133</v>
      </c>
    </row>
    <row r="985" spans="1:28" x14ac:dyDescent="0.2">
      <c r="A985" s="4">
        <v>38467071</v>
      </c>
      <c r="B985" s="1">
        <v>43652</v>
      </c>
      <c r="C985" s="13">
        <v>0.79749340277777769</v>
      </c>
      <c r="D985" t="s">
        <v>129</v>
      </c>
      <c r="E985" t="s">
        <v>130</v>
      </c>
      <c r="F985">
        <v>2.44</v>
      </c>
      <c r="G985" t="s">
        <v>130</v>
      </c>
      <c r="H985">
        <v>35.838000000000001</v>
      </c>
      <c r="I985">
        <v>-117.66800000000001</v>
      </c>
      <c r="J985">
        <v>8.6999999999999993</v>
      </c>
      <c r="K985" t="s">
        <v>131</v>
      </c>
      <c r="L985">
        <v>44</v>
      </c>
      <c r="M985">
        <v>0.14000000000000001</v>
      </c>
      <c r="N985">
        <v>0.19</v>
      </c>
      <c r="O985">
        <v>0.49</v>
      </c>
      <c r="P985">
        <v>0</v>
      </c>
      <c r="Q985">
        <v>336</v>
      </c>
      <c r="R985">
        <v>52</v>
      </c>
      <c r="S985">
        <v>-103</v>
      </c>
      <c r="T985">
        <v>35</v>
      </c>
      <c r="U985">
        <v>24</v>
      </c>
      <c r="V985">
        <v>14</v>
      </c>
      <c r="W985">
        <v>0</v>
      </c>
      <c r="X985" t="s">
        <v>133</v>
      </c>
      <c r="Y985">
        <v>66</v>
      </c>
      <c r="Z985">
        <v>33</v>
      </c>
      <c r="AA985">
        <v>14</v>
      </c>
      <c r="AB985">
        <v>122</v>
      </c>
    </row>
    <row r="986" spans="1:28" x14ac:dyDescent="0.2">
      <c r="A986" s="4">
        <v>38467079</v>
      </c>
      <c r="B986" s="1">
        <v>43652</v>
      </c>
      <c r="C986" s="13">
        <v>0.79864525462962954</v>
      </c>
      <c r="D986" t="s">
        <v>129</v>
      </c>
      <c r="E986" t="s">
        <v>130</v>
      </c>
      <c r="F986">
        <v>2.2599999999999998</v>
      </c>
      <c r="G986" t="s">
        <v>130</v>
      </c>
      <c r="H986">
        <v>35.701000000000001</v>
      </c>
      <c r="I986">
        <v>-117.511</v>
      </c>
      <c r="J986">
        <v>1.6</v>
      </c>
      <c r="K986" t="s">
        <v>131</v>
      </c>
      <c r="L986">
        <v>34</v>
      </c>
      <c r="M986">
        <v>0.16</v>
      </c>
      <c r="N986">
        <v>0.27</v>
      </c>
      <c r="O986">
        <v>0.73</v>
      </c>
      <c r="P986">
        <v>0</v>
      </c>
      <c r="Q986">
        <v>165</v>
      </c>
      <c r="R986">
        <v>88</v>
      </c>
      <c r="S986">
        <v>-177</v>
      </c>
      <c r="T986">
        <v>33</v>
      </c>
      <c r="U986">
        <v>37</v>
      </c>
      <c r="V986">
        <v>21</v>
      </c>
      <c r="W986">
        <v>26</v>
      </c>
      <c r="X986" t="s">
        <v>133</v>
      </c>
      <c r="Y986">
        <v>61</v>
      </c>
      <c r="Z986">
        <v>66</v>
      </c>
      <c r="AA986">
        <v>17</v>
      </c>
      <c r="AB986">
        <v>36</v>
      </c>
    </row>
    <row r="987" spans="1:28" x14ac:dyDescent="0.2">
      <c r="A987" s="4">
        <v>38467127</v>
      </c>
      <c r="B987" s="1">
        <v>43652</v>
      </c>
      <c r="C987" s="13">
        <v>0.80281319444444443</v>
      </c>
      <c r="D987" t="s">
        <v>129</v>
      </c>
      <c r="E987" t="s">
        <v>130</v>
      </c>
      <c r="F987">
        <v>2.75</v>
      </c>
      <c r="G987" t="s">
        <v>130</v>
      </c>
      <c r="H987">
        <v>35.731000000000002</v>
      </c>
      <c r="I987">
        <v>-117.589</v>
      </c>
      <c r="J987">
        <v>10.3</v>
      </c>
      <c r="K987" t="s">
        <v>131</v>
      </c>
      <c r="L987">
        <v>70</v>
      </c>
      <c r="M987">
        <v>0.24</v>
      </c>
      <c r="N987">
        <v>0.21</v>
      </c>
      <c r="O987">
        <v>0.54</v>
      </c>
      <c r="P987">
        <v>0</v>
      </c>
      <c r="Q987">
        <v>311</v>
      </c>
      <c r="R987">
        <v>82</v>
      </c>
      <c r="S987">
        <v>180</v>
      </c>
      <c r="T987">
        <v>24</v>
      </c>
      <c r="U987">
        <v>17</v>
      </c>
      <c r="V987">
        <v>21</v>
      </c>
      <c r="W987">
        <v>25</v>
      </c>
      <c r="X987" t="s">
        <v>131</v>
      </c>
      <c r="Y987">
        <v>93</v>
      </c>
      <c r="Z987">
        <v>31</v>
      </c>
      <c r="AA987">
        <v>26</v>
      </c>
      <c r="AB987">
        <v>126</v>
      </c>
    </row>
    <row r="988" spans="1:28" x14ac:dyDescent="0.2">
      <c r="A988" s="4">
        <v>38467143</v>
      </c>
      <c r="B988" s="1">
        <v>43652</v>
      </c>
      <c r="C988" s="13">
        <v>0.80439722222222221</v>
      </c>
      <c r="D988" t="s">
        <v>129</v>
      </c>
      <c r="E988" t="s">
        <v>130</v>
      </c>
      <c r="F988">
        <v>2.56</v>
      </c>
      <c r="G988" t="s">
        <v>130</v>
      </c>
      <c r="H988">
        <v>35.618000000000002</v>
      </c>
      <c r="I988">
        <v>-117.405</v>
      </c>
      <c r="J988">
        <v>5.5</v>
      </c>
      <c r="K988" t="s">
        <v>131</v>
      </c>
      <c r="L988">
        <v>47</v>
      </c>
      <c r="M988">
        <v>0.2</v>
      </c>
      <c r="N988">
        <v>0.28999999999999998</v>
      </c>
      <c r="O988">
        <v>0.59</v>
      </c>
      <c r="P988">
        <v>0</v>
      </c>
      <c r="Q988">
        <v>328</v>
      </c>
      <c r="R988">
        <v>79</v>
      </c>
      <c r="S988">
        <v>178</v>
      </c>
      <c r="T988">
        <v>19</v>
      </c>
      <c r="U988">
        <v>27</v>
      </c>
      <c r="V988">
        <v>8</v>
      </c>
      <c r="W988">
        <v>22</v>
      </c>
      <c r="X988" t="s">
        <v>131</v>
      </c>
      <c r="Y988">
        <v>91</v>
      </c>
      <c r="Z988">
        <v>39</v>
      </c>
      <c r="AA988">
        <v>17</v>
      </c>
      <c r="AB988">
        <v>104</v>
      </c>
    </row>
    <row r="989" spans="1:28" x14ac:dyDescent="0.2">
      <c r="A989" s="4">
        <v>38467239</v>
      </c>
      <c r="B989" s="1">
        <v>43652</v>
      </c>
      <c r="C989" s="13">
        <v>0.81391342592592597</v>
      </c>
      <c r="D989" t="s">
        <v>129</v>
      </c>
      <c r="E989" t="s">
        <v>130</v>
      </c>
      <c r="F989">
        <v>2.4300000000000002</v>
      </c>
      <c r="G989" t="s">
        <v>130</v>
      </c>
      <c r="H989">
        <v>35.67</v>
      </c>
      <c r="I989">
        <v>-117.491</v>
      </c>
      <c r="J989">
        <v>11.8</v>
      </c>
      <c r="K989" t="s">
        <v>131</v>
      </c>
      <c r="L989">
        <v>32</v>
      </c>
      <c r="M989">
        <v>0.22</v>
      </c>
      <c r="N989">
        <v>0.37</v>
      </c>
      <c r="O989">
        <v>1.1399999999999999</v>
      </c>
      <c r="P989">
        <v>0</v>
      </c>
      <c r="Q989">
        <v>292</v>
      </c>
      <c r="R989">
        <v>75</v>
      </c>
      <c r="S989">
        <v>-180</v>
      </c>
      <c r="T989">
        <v>26</v>
      </c>
      <c r="U989">
        <v>29</v>
      </c>
      <c r="V989">
        <v>18</v>
      </c>
      <c r="W989">
        <v>10</v>
      </c>
      <c r="X989" t="s">
        <v>133</v>
      </c>
      <c r="Y989">
        <v>83</v>
      </c>
      <c r="Z989">
        <v>32</v>
      </c>
      <c r="AA989">
        <v>12</v>
      </c>
      <c r="AB989">
        <v>151</v>
      </c>
    </row>
    <row r="990" spans="1:28" ht="17" x14ac:dyDescent="0.25">
      <c r="A990" s="3">
        <v>38467303</v>
      </c>
      <c r="B990" s="1">
        <v>43652</v>
      </c>
      <c r="C990" s="13">
        <v>0.81774490740740735</v>
      </c>
      <c r="D990" t="s">
        <v>129</v>
      </c>
      <c r="E990" t="s">
        <v>130</v>
      </c>
      <c r="F990">
        <v>3.07</v>
      </c>
      <c r="G990" t="s">
        <v>130</v>
      </c>
      <c r="H990">
        <v>35.902000000000001</v>
      </c>
      <c r="I990">
        <v>-117.678</v>
      </c>
      <c r="J990">
        <v>3</v>
      </c>
      <c r="K990" t="s">
        <v>131</v>
      </c>
      <c r="L990">
        <v>70</v>
      </c>
      <c r="M990">
        <v>0.13</v>
      </c>
      <c r="N990">
        <v>0.11</v>
      </c>
      <c r="O990">
        <v>0.43</v>
      </c>
      <c r="P990">
        <v>0</v>
      </c>
      <c r="Q990">
        <v>166</v>
      </c>
      <c r="R990">
        <v>83</v>
      </c>
      <c r="S990">
        <v>-160</v>
      </c>
      <c r="T990">
        <v>17</v>
      </c>
      <c r="U990">
        <v>18</v>
      </c>
      <c r="V990">
        <v>56</v>
      </c>
      <c r="W990">
        <v>26</v>
      </c>
      <c r="X990" t="s">
        <v>131</v>
      </c>
      <c r="Y990">
        <v>93</v>
      </c>
      <c r="Z990">
        <v>74</v>
      </c>
      <c r="AA990">
        <v>35</v>
      </c>
      <c r="AB990">
        <v>44</v>
      </c>
    </row>
    <row r="991" spans="1:28" ht="17" x14ac:dyDescent="0.25">
      <c r="A991" s="3">
        <v>38467311</v>
      </c>
      <c r="B991" s="1">
        <v>43652</v>
      </c>
      <c r="C991" s="13">
        <v>0.81805173611111115</v>
      </c>
      <c r="D991" t="s">
        <v>129</v>
      </c>
      <c r="E991" t="s">
        <v>130</v>
      </c>
      <c r="F991">
        <v>2.97</v>
      </c>
      <c r="G991" t="s">
        <v>130</v>
      </c>
      <c r="H991">
        <v>35.662999999999997</v>
      </c>
      <c r="I991">
        <v>-117.505</v>
      </c>
      <c r="J991">
        <v>2.5</v>
      </c>
      <c r="K991" t="s">
        <v>131</v>
      </c>
      <c r="L991">
        <v>57</v>
      </c>
      <c r="M991">
        <v>0.14000000000000001</v>
      </c>
      <c r="N991">
        <v>0.15</v>
      </c>
      <c r="O991">
        <v>0.32</v>
      </c>
      <c r="P991">
        <v>0</v>
      </c>
      <c r="Q991">
        <v>290</v>
      </c>
      <c r="R991">
        <v>15</v>
      </c>
      <c r="S991">
        <v>-161</v>
      </c>
      <c r="T991">
        <v>35</v>
      </c>
      <c r="U991">
        <v>36</v>
      </c>
      <c r="V991">
        <v>16</v>
      </c>
      <c r="W991">
        <v>21</v>
      </c>
      <c r="X991" t="s">
        <v>132</v>
      </c>
      <c r="Y991">
        <v>63</v>
      </c>
      <c r="Z991">
        <v>58</v>
      </c>
      <c r="AA991">
        <v>6</v>
      </c>
      <c r="AB991">
        <v>75</v>
      </c>
    </row>
    <row r="992" spans="1:28" x14ac:dyDescent="0.2">
      <c r="A992" s="4">
        <v>38467343</v>
      </c>
      <c r="B992" s="1">
        <v>43652</v>
      </c>
      <c r="C992" s="13">
        <v>0.8222766203703703</v>
      </c>
      <c r="D992" t="s">
        <v>129</v>
      </c>
      <c r="E992" t="s">
        <v>130</v>
      </c>
      <c r="F992">
        <v>2.3199999999999998</v>
      </c>
      <c r="G992" t="s">
        <v>130</v>
      </c>
      <c r="H992">
        <v>35.579000000000001</v>
      </c>
      <c r="I992">
        <v>-117.358</v>
      </c>
      <c r="J992">
        <v>2.9</v>
      </c>
      <c r="K992" t="s">
        <v>131</v>
      </c>
      <c r="L992">
        <v>27</v>
      </c>
      <c r="M992">
        <v>0.18</v>
      </c>
      <c r="N992">
        <v>0.33</v>
      </c>
      <c r="O992">
        <v>0.46</v>
      </c>
      <c r="P992">
        <v>0</v>
      </c>
      <c r="Q992">
        <v>155</v>
      </c>
      <c r="R992">
        <v>88</v>
      </c>
      <c r="S992">
        <v>174</v>
      </c>
      <c r="T992">
        <v>25</v>
      </c>
      <c r="U992">
        <v>26</v>
      </c>
      <c r="V992">
        <v>17</v>
      </c>
      <c r="W992">
        <v>22</v>
      </c>
      <c r="X992" t="s">
        <v>133</v>
      </c>
      <c r="Y992">
        <v>87</v>
      </c>
      <c r="Z992">
        <v>70</v>
      </c>
      <c r="AA992">
        <v>11</v>
      </c>
      <c r="AB992">
        <v>58</v>
      </c>
    </row>
    <row r="993" spans="1:28" ht="17" x14ac:dyDescent="0.25">
      <c r="A993" s="3">
        <v>38467359</v>
      </c>
      <c r="B993" s="1">
        <v>43652</v>
      </c>
      <c r="C993" s="13">
        <v>0.82388599537037033</v>
      </c>
      <c r="D993" t="s">
        <v>129</v>
      </c>
      <c r="E993" t="s">
        <v>130</v>
      </c>
      <c r="F993">
        <v>3.3</v>
      </c>
      <c r="G993" t="s">
        <v>130</v>
      </c>
      <c r="H993">
        <v>35.892000000000003</v>
      </c>
      <c r="I993">
        <v>-117.726</v>
      </c>
      <c r="J993">
        <v>3.5</v>
      </c>
      <c r="K993" t="s">
        <v>131</v>
      </c>
      <c r="L993">
        <v>99</v>
      </c>
      <c r="M993">
        <v>0.17</v>
      </c>
      <c r="N993">
        <v>0.12</v>
      </c>
      <c r="O993">
        <v>0.37</v>
      </c>
      <c r="P993">
        <v>0</v>
      </c>
      <c r="Q993">
        <v>343</v>
      </c>
      <c r="R993">
        <v>56</v>
      </c>
      <c r="S993">
        <v>-169</v>
      </c>
      <c r="T993">
        <v>17</v>
      </c>
      <c r="U993">
        <v>13</v>
      </c>
      <c r="V993">
        <v>85</v>
      </c>
      <c r="W993">
        <v>28</v>
      </c>
      <c r="X993" t="s">
        <v>131</v>
      </c>
      <c r="Y993">
        <v>100</v>
      </c>
      <c r="Z993">
        <v>76</v>
      </c>
      <c r="AA993">
        <v>52</v>
      </c>
      <c r="AB993">
        <v>54</v>
      </c>
    </row>
    <row r="994" spans="1:28" x14ac:dyDescent="0.2">
      <c r="A994" s="4">
        <v>38467367</v>
      </c>
      <c r="B994" s="1">
        <v>43652</v>
      </c>
      <c r="C994" s="13">
        <v>0.82466817129629633</v>
      </c>
      <c r="D994" t="s">
        <v>129</v>
      </c>
      <c r="E994" t="s">
        <v>130</v>
      </c>
      <c r="F994">
        <v>2.66</v>
      </c>
      <c r="G994" t="s">
        <v>130</v>
      </c>
      <c r="H994">
        <v>35.911999999999999</v>
      </c>
      <c r="I994">
        <v>-117.74</v>
      </c>
      <c r="J994">
        <v>3.3</v>
      </c>
      <c r="K994" t="s">
        <v>131</v>
      </c>
      <c r="L994">
        <v>44</v>
      </c>
      <c r="M994">
        <v>0.1</v>
      </c>
      <c r="N994">
        <v>0.12</v>
      </c>
      <c r="O994">
        <v>0.41</v>
      </c>
      <c r="P994">
        <v>0</v>
      </c>
      <c r="Q994">
        <v>188</v>
      </c>
      <c r="R994">
        <v>56</v>
      </c>
      <c r="S994">
        <v>-103</v>
      </c>
      <c r="T994">
        <v>26</v>
      </c>
      <c r="U994">
        <v>33</v>
      </c>
      <c r="V994">
        <v>11</v>
      </c>
      <c r="W994">
        <v>16</v>
      </c>
      <c r="X994" t="s">
        <v>133</v>
      </c>
      <c r="Y994">
        <v>75</v>
      </c>
      <c r="Z994">
        <v>47</v>
      </c>
      <c r="AA994">
        <v>9</v>
      </c>
      <c r="AB994">
        <v>59</v>
      </c>
    </row>
    <row r="995" spans="1:28" x14ac:dyDescent="0.2">
      <c r="A995" s="4">
        <v>38467375</v>
      </c>
      <c r="B995" s="1">
        <v>43652</v>
      </c>
      <c r="C995" s="13">
        <v>0.82510358796296301</v>
      </c>
      <c r="D995" t="s">
        <v>129</v>
      </c>
      <c r="E995" t="s">
        <v>130</v>
      </c>
      <c r="F995">
        <v>2.83</v>
      </c>
      <c r="G995" t="s">
        <v>130</v>
      </c>
      <c r="H995">
        <v>35.901000000000003</v>
      </c>
      <c r="I995">
        <v>-117.727</v>
      </c>
      <c r="J995">
        <v>5.3</v>
      </c>
      <c r="K995" t="s">
        <v>131</v>
      </c>
      <c r="L995">
        <v>63</v>
      </c>
      <c r="M995">
        <v>0.12</v>
      </c>
      <c r="N995">
        <v>0.12</v>
      </c>
      <c r="O995">
        <v>0.43</v>
      </c>
      <c r="P995">
        <v>0</v>
      </c>
      <c r="Q995">
        <v>164</v>
      </c>
      <c r="R995">
        <v>90</v>
      </c>
      <c r="S995">
        <v>169</v>
      </c>
      <c r="T995">
        <v>24</v>
      </c>
      <c r="U995">
        <v>20</v>
      </c>
      <c r="V995">
        <v>16</v>
      </c>
      <c r="W995">
        <v>11</v>
      </c>
      <c r="X995" t="s">
        <v>131</v>
      </c>
      <c r="Y995">
        <v>90</v>
      </c>
      <c r="Z995">
        <v>45</v>
      </c>
      <c r="AA995">
        <v>22</v>
      </c>
      <c r="AB995">
        <v>77</v>
      </c>
    </row>
    <row r="996" spans="1:28" ht="17" x14ac:dyDescent="0.25">
      <c r="A996" s="3">
        <v>38467391</v>
      </c>
      <c r="B996" s="1">
        <v>43652</v>
      </c>
      <c r="C996" s="13">
        <v>0.82574687499999999</v>
      </c>
      <c r="D996" t="s">
        <v>129</v>
      </c>
      <c r="E996" t="s">
        <v>130</v>
      </c>
      <c r="F996">
        <v>3.45</v>
      </c>
      <c r="G996" t="s">
        <v>48</v>
      </c>
      <c r="H996">
        <v>35.862000000000002</v>
      </c>
      <c r="I996">
        <v>-117.68600000000001</v>
      </c>
      <c r="J996">
        <v>7.9</v>
      </c>
      <c r="K996" t="s">
        <v>131</v>
      </c>
      <c r="L996">
        <v>104</v>
      </c>
      <c r="M996">
        <v>0.16</v>
      </c>
      <c r="N996">
        <v>0.12</v>
      </c>
      <c r="O996">
        <v>0.31</v>
      </c>
      <c r="P996">
        <v>0</v>
      </c>
      <c r="Q996">
        <v>139</v>
      </c>
      <c r="R996">
        <v>44</v>
      </c>
      <c r="S996">
        <v>-174</v>
      </c>
      <c r="T996">
        <v>21</v>
      </c>
      <c r="U996">
        <v>12</v>
      </c>
      <c r="V996">
        <v>101</v>
      </c>
      <c r="W996">
        <v>35</v>
      </c>
      <c r="X996" t="s">
        <v>131</v>
      </c>
      <c r="Y996">
        <v>100</v>
      </c>
      <c r="Z996">
        <v>56</v>
      </c>
      <c r="AA996">
        <v>59</v>
      </c>
      <c r="AB996">
        <v>88</v>
      </c>
    </row>
    <row r="997" spans="1:28" x14ac:dyDescent="0.2">
      <c r="A997" s="4">
        <v>38467399</v>
      </c>
      <c r="B997" s="1">
        <v>43652</v>
      </c>
      <c r="C997" s="13">
        <v>0.82652662037037039</v>
      </c>
      <c r="D997" t="s">
        <v>129</v>
      </c>
      <c r="E997" t="s">
        <v>130</v>
      </c>
      <c r="F997">
        <v>2.54</v>
      </c>
      <c r="G997" t="s">
        <v>130</v>
      </c>
      <c r="H997">
        <v>35.878</v>
      </c>
      <c r="I997">
        <v>-117.71</v>
      </c>
      <c r="J997">
        <v>8</v>
      </c>
      <c r="K997" t="s">
        <v>131</v>
      </c>
      <c r="L997">
        <v>42</v>
      </c>
      <c r="M997">
        <v>0.12</v>
      </c>
      <c r="N997">
        <v>0.19</v>
      </c>
      <c r="O997">
        <v>0.43</v>
      </c>
      <c r="P997">
        <v>0</v>
      </c>
      <c r="Q997">
        <v>155</v>
      </c>
      <c r="R997">
        <v>61</v>
      </c>
      <c r="S997">
        <v>-100</v>
      </c>
      <c r="T997">
        <v>36</v>
      </c>
      <c r="U997">
        <v>34</v>
      </c>
      <c r="V997">
        <v>13</v>
      </c>
      <c r="W997">
        <v>0</v>
      </c>
      <c r="X997" t="s">
        <v>132</v>
      </c>
      <c r="Y997">
        <v>56</v>
      </c>
      <c r="Z997">
        <v>35</v>
      </c>
      <c r="AA997">
        <v>8</v>
      </c>
      <c r="AB997">
        <v>133</v>
      </c>
    </row>
    <row r="998" spans="1:28" x14ac:dyDescent="0.2">
      <c r="A998" s="4">
        <v>38467415</v>
      </c>
      <c r="B998" s="1">
        <v>43652</v>
      </c>
      <c r="C998" s="13">
        <v>0.82920613425925926</v>
      </c>
      <c r="D998" t="s">
        <v>129</v>
      </c>
      <c r="E998" t="s">
        <v>130</v>
      </c>
      <c r="F998">
        <v>2.56</v>
      </c>
      <c r="G998" t="s">
        <v>130</v>
      </c>
      <c r="H998">
        <v>35.834000000000003</v>
      </c>
      <c r="I998">
        <v>-117.66</v>
      </c>
      <c r="J998">
        <v>4.3</v>
      </c>
      <c r="K998" t="s">
        <v>131</v>
      </c>
      <c r="L998">
        <v>35</v>
      </c>
      <c r="M998">
        <v>0.09</v>
      </c>
      <c r="N998">
        <v>0.16</v>
      </c>
      <c r="O998">
        <v>0.33</v>
      </c>
      <c r="P998">
        <v>0</v>
      </c>
      <c r="Q998">
        <v>175</v>
      </c>
      <c r="R998">
        <v>52</v>
      </c>
      <c r="S998">
        <v>-84</v>
      </c>
      <c r="T998">
        <v>29</v>
      </c>
      <c r="U998">
        <v>34</v>
      </c>
      <c r="V998">
        <v>16</v>
      </c>
      <c r="W998">
        <v>25</v>
      </c>
      <c r="X998" t="s">
        <v>133</v>
      </c>
      <c r="Y998">
        <v>72</v>
      </c>
      <c r="Z998">
        <v>51</v>
      </c>
      <c r="AA998">
        <v>17</v>
      </c>
      <c r="AB998">
        <v>38</v>
      </c>
    </row>
    <row r="999" spans="1:28" ht="17" x14ac:dyDescent="0.25">
      <c r="A999" s="3">
        <v>38467423</v>
      </c>
      <c r="B999" s="1">
        <v>43652</v>
      </c>
      <c r="C999" s="13">
        <v>0.82951157407407405</v>
      </c>
      <c r="D999" t="s">
        <v>129</v>
      </c>
      <c r="E999" t="s">
        <v>130</v>
      </c>
      <c r="F999">
        <v>3.23</v>
      </c>
      <c r="G999" t="s">
        <v>130</v>
      </c>
      <c r="H999">
        <v>35.898000000000003</v>
      </c>
      <c r="I999">
        <v>-117.726</v>
      </c>
      <c r="J999">
        <v>6.1</v>
      </c>
      <c r="K999" t="s">
        <v>131</v>
      </c>
      <c r="L999">
        <v>80</v>
      </c>
      <c r="M999">
        <v>0.11</v>
      </c>
      <c r="N999">
        <v>0.09</v>
      </c>
      <c r="O999">
        <v>0.27</v>
      </c>
      <c r="P999">
        <v>0</v>
      </c>
      <c r="Q999">
        <v>345</v>
      </c>
      <c r="R999">
        <v>72</v>
      </c>
      <c r="S999">
        <v>-146</v>
      </c>
      <c r="T999">
        <v>17</v>
      </c>
      <c r="U999">
        <v>24</v>
      </c>
      <c r="V999">
        <v>46</v>
      </c>
      <c r="W999">
        <v>37</v>
      </c>
      <c r="X999" t="s">
        <v>131</v>
      </c>
      <c r="Y999">
        <v>89</v>
      </c>
      <c r="Z999">
        <v>67</v>
      </c>
      <c r="AA999">
        <v>25</v>
      </c>
      <c r="AB999">
        <v>59</v>
      </c>
    </row>
    <row r="1000" spans="1:28" ht="17" x14ac:dyDescent="0.25">
      <c r="A1000" s="3">
        <v>38467455</v>
      </c>
      <c r="B1000" s="1">
        <v>43652</v>
      </c>
      <c r="C1000" s="13">
        <v>0.83210347222222225</v>
      </c>
      <c r="D1000" t="s">
        <v>129</v>
      </c>
      <c r="E1000" t="s">
        <v>130</v>
      </c>
      <c r="F1000">
        <v>2.31</v>
      </c>
      <c r="G1000" t="s">
        <v>130</v>
      </c>
      <c r="H1000">
        <v>35.902000000000001</v>
      </c>
      <c r="I1000">
        <v>-117.699</v>
      </c>
      <c r="J1000">
        <v>1.7</v>
      </c>
      <c r="K1000" t="s">
        <v>131</v>
      </c>
      <c r="L1000">
        <v>31</v>
      </c>
      <c r="M1000">
        <v>0.22</v>
      </c>
      <c r="N1000">
        <v>0.36</v>
      </c>
      <c r="O1000">
        <v>0.68</v>
      </c>
      <c r="P1000">
        <v>0</v>
      </c>
      <c r="Q1000">
        <v>85</v>
      </c>
      <c r="R1000">
        <v>67</v>
      </c>
      <c r="S1000">
        <v>96</v>
      </c>
      <c r="T1000">
        <v>31</v>
      </c>
      <c r="U1000">
        <v>48</v>
      </c>
      <c r="V1000">
        <v>17</v>
      </c>
      <c r="W1000">
        <v>28</v>
      </c>
      <c r="X1000" t="s">
        <v>132</v>
      </c>
      <c r="Y1000">
        <v>56</v>
      </c>
      <c r="Z1000">
        <v>71</v>
      </c>
      <c r="AA1000">
        <v>12</v>
      </c>
      <c r="AB1000">
        <v>42</v>
      </c>
    </row>
    <row r="1001" spans="1:28" ht="17" x14ac:dyDescent="0.25">
      <c r="A1001" s="3">
        <v>38467487</v>
      </c>
      <c r="B1001" s="1">
        <v>43652</v>
      </c>
      <c r="C1001" s="13">
        <v>0.83452604166666677</v>
      </c>
      <c r="D1001" t="s">
        <v>129</v>
      </c>
      <c r="E1001" t="s">
        <v>130</v>
      </c>
      <c r="F1001">
        <v>2.34</v>
      </c>
      <c r="G1001" t="s">
        <v>130</v>
      </c>
      <c r="H1001">
        <v>35.744999999999997</v>
      </c>
      <c r="I1001">
        <v>-117.559</v>
      </c>
      <c r="J1001">
        <v>2.9</v>
      </c>
      <c r="K1001" t="s">
        <v>131</v>
      </c>
      <c r="L1001">
        <v>37</v>
      </c>
      <c r="M1001">
        <v>0.24</v>
      </c>
      <c r="N1001">
        <v>0.34</v>
      </c>
      <c r="O1001">
        <v>1.61</v>
      </c>
      <c r="P1001">
        <v>0</v>
      </c>
      <c r="Q1001">
        <v>153</v>
      </c>
      <c r="R1001">
        <v>71</v>
      </c>
      <c r="S1001">
        <v>-152</v>
      </c>
      <c r="T1001">
        <v>34</v>
      </c>
      <c r="U1001">
        <v>37</v>
      </c>
      <c r="V1001">
        <v>20</v>
      </c>
      <c r="W1001">
        <v>22</v>
      </c>
      <c r="X1001" t="s">
        <v>132</v>
      </c>
      <c r="Y1001">
        <v>61</v>
      </c>
      <c r="Z1001">
        <v>67</v>
      </c>
      <c r="AA1001">
        <v>12</v>
      </c>
      <c r="AB1001">
        <v>53</v>
      </c>
    </row>
    <row r="1002" spans="1:28" x14ac:dyDescent="0.2">
      <c r="A1002" s="4">
        <v>38467527</v>
      </c>
      <c r="B1002" s="1">
        <v>43652</v>
      </c>
      <c r="C1002" s="13">
        <v>0.83762430555555556</v>
      </c>
      <c r="D1002" t="s">
        <v>129</v>
      </c>
      <c r="E1002" t="s">
        <v>130</v>
      </c>
      <c r="F1002">
        <v>2.64</v>
      </c>
      <c r="G1002" t="s">
        <v>130</v>
      </c>
      <c r="H1002">
        <v>35.779000000000003</v>
      </c>
      <c r="I1002">
        <v>-117.598</v>
      </c>
      <c r="J1002">
        <v>8.9</v>
      </c>
      <c r="K1002" t="s">
        <v>131</v>
      </c>
      <c r="L1002">
        <v>48</v>
      </c>
      <c r="M1002">
        <v>0.23</v>
      </c>
      <c r="N1002">
        <v>0.3</v>
      </c>
      <c r="O1002">
        <v>0.62</v>
      </c>
      <c r="P1002">
        <v>0</v>
      </c>
      <c r="Q1002">
        <v>307</v>
      </c>
      <c r="R1002">
        <v>86</v>
      </c>
      <c r="S1002">
        <v>-155</v>
      </c>
      <c r="T1002">
        <v>37</v>
      </c>
      <c r="U1002">
        <v>28</v>
      </c>
      <c r="V1002">
        <v>12</v>
      </c>
      <c r="W1002">
        <v>7</v>
      </c>
      <c r="X1002" t="s">
        <v>133</v>
      </c>
      <c r="Y1002">
        <v>66</v>
      </c>
      <c r="Z1002">
        <v>42</v>
      </c>
      <c r="AA1002">
        <v>6</v>
      </c>
      <c r="AB1002">
        <v>135</v>
      </c>
    </row>
    <row r="1003" spans="1:28" x14ac:dyDescent="0.2">
      <c r="A1003" s="4">
        <v>37484461</v>
      </c>
      <c r="B1003" s="1">
        <v>43652</v>
      </c>
      <c r="C1003" s="13">
        <v>0.84102106481481487</v>
      </c>
      <c r="D1003" t="s">
        <v>129</v>
      </c>
      <c r="E1003" t="s">
        <v>130</v>
      </c>
      <c r="F1003">
        <v>2.85</v>
      </c>
      <c r="G1003" t="s">
        <v>130</v>
      </c>
      <c r="H1003">
        <v>35.878</v>
      </c>
      <c r="I1003">
        <v>-117.68</v>
      </c>
      <c r="J1003">
        <v>4.8</v>
      </c>
      <c r="K1003" t="s">
        <v>131</v>
      </c>
      <c r="L1003">
        <v>57</v>
      </c>
      <c r="M1003">
        <v>0.12</v>
      </c>
      <c r="N1003">
        <v>0.14000000000000001</v>
      </c>
      <c r="O1003">
        <v>0.27</v>
      </c>
      <c r="P1003">
        <v>0</v>
      </c>
      <c r="Q1003">
        <v>153</v>
      </c>
      <c r="R1003">
        <v>90</v>
      </c>
      <c r="S1003">
        <v>-145</v>
      </c>
      <c r="T1003">
        <v>26</v>
      </c>
      <c r="U1003">
        <v>25</v>
      </c>
      <c r="V1003">
        <v>9</v>
      </c>
      <c r="W1003">
        <v>37</v>
      </c>
      <c r="X1003" t="s">
        <v>133</v>
      </c>
      <c r="Y1003">
        <v>82</v>
      </c>
      <c r="Z1003">
        <v>53</v>
      </c>
      <c r="AA1003">
        <v>21</v>
      </c>
      <c r="AB1003">
        <v>55</v>
      </c>
    </row>
    <row r="1004" spans="1:28" ht="17" x14ac:dyDescent="0.25">
      <c r="A1004" s="3">
        <v>38467567</v>
      </c>
      <c r="B1004" s="1">
        <v>43652</v>
      </c>
      <c r="C1004" s="13">
        <v>0.84138344907407403</v>
      </c>
      <c r="D1004" t="s">
        <v>129</v>
      </c>
      <c r="E1004" t="s">
        <v>130</v>
      </c>
      <c r="F1004">
        <v>2.41</v>
      </c>
      <c r="G1004" t="s">
        <v>130</v>
      </c>
      <c r="H1004">
        <v>35.902999999999999</v>
      </c>
      <c r="I1004">
        <v>-117.727</v>
      </c>
      <c r="J1004">
        <v>4.5</v>
      </c>
      <c r="K1004" t="s">
        <v>131</v>
      </c>
      <c r="L1004">
        <v>39</v>
      </c>
      <c r="M1004">
        <v>7.0000000000000007E-2</v>
      </c>
      <c r="N1004">
        <v>0.11</v>
      </c>
      <c r="O1004">
        <v>0.23</v>
      </c>
      <c r="P1004">
        <v>0</v>
      </c>
      <c r="Q1004">
        <v>158</v>
      </c>
      <c r="R1004">
        <v>70</v>
      </c>
      <c r="S1004">
        <v>-143</v>
      </c>
      <c r="T1004">
        <v>37</v>
      </c>
      <c r="U1004">
        <v>46</v>
      </c>
      <c r="V1004">
        <v>12</v>
      </c>
      <c r="W1004">
        <v>0</v>
      </c>
      <c r="X1004" t="s">
        <v>134</v>
      </c>
      <c r="Y1004">
        <v>44</v>
      </c>
      <c r="Z1004">
        <v>49</v>
      </c>
      <c r="AA1004">
        <v>2</v>
      </c>
      <c r="AB1004">
        <v>115</v>
      </c>
    </row>
    <row r="1005" spans="1:28" x14ac:dyDescent="0.2">
      <c r="A1005" s="4">
        <v>38467583</v>
      </c>
      <c r="B1005" s="1">
        <v>43652</v>
      </c>
      <c r="C1005" s="13">
        <v>0.84276400462962953</v>
      </c>
      <c r="D1005" t="s">
        <v>129</v>
      </c>
      <c r="E1005" t="s">
        <v>130</v>
      </c>
      <c r="F1005">
        <v>2.1800000000000002</v>
      </c>
      <c r="G1005" t="s">
        <v>130</v>
      </c>
      <c r="H1005">
        <v>35.777999999999999</v>
      </c>
      <c r="I1005">
        <v>-117.59099999999999</v>
      </c>
      <c r="J1005">
        <v>4.2</v>
      </c>
      <c r="K1005" t="s">
        <v>131</v>
      </c>
      <c r="L1005">
        <v>29</v>
      </c>
      <c r="M1005">
        <v>0.2</v>
      </c>
      <c r="N1005">
        <v>0.36</v>
      </c>
      <c r="O1005">
        <v>1.18</v>
      </c>
      <c r="P1005">
        <v>0</v>
      </c>
      <c r="Q1005">
        <v>114</v>
      </c>
      <c r="R1005">
        <v>79</v>
      </c>
      <c r="S1005">
        <v>-153</v>
      </c>
      <c r="T1005">
        <v>23</v>
      </c>
      <c r="U1005">
        <v>29</v>
      </c>
      <c r="V1005">
        <v>18</v>
      </c>
      <c r="W1005">
        <v>27</v>
      </c>
      <c r="X1005" t="s">
        <v>133</v>
      </c>
      <c r="Y1005">
        <v>83</v>
      </c>
      <c r="Z1005">
        <v>54</v>
      </c>
      <c r="AA1005">
        <v>16</v>
      </c>
      <c r="AB1005">
        <v>83</v>
      </c>
    </row>
    <row r="1006" spans="1:28" x14ac:dyDescent="0.2">
      <c r="A1006" s="4">
        <v>38467607</v>
      </c>
      <c r="B1006" s="1">
        <v>43652</v>
      </c>
      <c r="C1006" s="13">
        <v>0.84411030092592598</v>
      </c>
      <c r="D1006" t="s">
        <v>129</v>
      </c>
      <c r="E1006" t="s">
        <v>130</v>
      </c>
      <c r="F1006">
        <v>2.08</v>
      </c>
      <c r="G1006" t="s">
        <v>130</v>
      </c>
      <c r="H1006">
        <v>35.923999999999999</v>
      </c>
      <c r="I1006">
        <v>-117.745</v>
      </c>
      <c r="J1006">
        <v>5.3</v>
      </c>
      <c r="K1006" t="s">
        <v>131</v>
      </c>
      <c r="L1006">
        <v>28</v>
      </c>
      <c r="M1006">
        <v>0.22</v>
      </c>
      <c r="N1006">
        <v>0.4</v>
      </c>
      <c r="O1006">
        <v>1.33</v>
      </c>
      <c r="P1006">
        <v>0</v>
      </c>
      <c r="Q1006">
        <v>131</v>
      </c>
      <c r="R1006">
        <v>83</v>
      </c>
      <c r="S1006">
        <v>-171</v>
      </c>
      <c r="T1006">
        <v>30</v>
      </c>
      <c r="U1006">
        <v>25</v>
      </c>
      <c r="V1006">
        <v>17</v>
      </c>
      <c r="W1006">
        <v>37</v>
      </c>
      <c r="X1006" t="s">
        <v>133</v>
      </c>
      <c r="Y1006">
        <v>83</v>
      </c>
      <c r="Z1006">
        <v>38</v>
      </c>
      <c r="AA1006">
        <v>11</v>
      </c>
      <c r="AB1006">
        <v>115</v>
      </c>
    </row>
    <row r="1007" spans="1:28" x14ac:dyDescent="0.2">
      <c r="A1007" s="4">
        <v>38467623</v>
      </c>
      <c r="B1007" s="1">
        <v>43652</v>
      </c>
      <c r="C1007" s="13">
        <v>0.84487627314814817</v>
      </c>
      <c r="D1007" t="s">
        <v>129</v>
      </c>
      <c r="E1007" t="s">
        <v>130</v>
      </c>
      <c r="F1007">
        <v>2.25</v>
      </c>
      <c r="G1007" t="s">
        <v>130</v>
      </c>
      <c r="H1007">
        <v>35.917999999999999</v>
      </c>
      <c r="I1007">
        <v>-117.72499999999999</v>
      </c>
      <c r="J1007">
        <v>4.5</v>
      </c>
      <c r="K1007" t="s">
        <v>131</v>
      </c>
      <c r="L1007">
        <v>36</v>
      </c>
      <c r="M1007">
        <v>0.11</v>
      </c>
      <c r="N1007">
        <v>0.16</v>
      </c>
      <c r="O1007">
        <v>0.32</v>
      </c>
      <c r="P1007">
        <v>0</v>
      </c>
      <c r="Q1007">
        <v>349</v>
      </c>
      <c r="R1007">
        <v>67</v>
      </c>
      <c r="S1007">
        <v>-171</v>
      </c>
      <c r="T1007">
        <v>28</v>
      </c>
      <c r="U1007">
        <v>29</v>
      </c>
      <c r="V1007">
        <v>13</v>
      </c>
      <c r="W1007">
        <v>21</v>
      </c>
      <c r="X1007" t="s">
        <v>133</v>
      </c>
      <c r="Y1007">
        <v>74</v>
      </c>
      <c r="Z1007">
        <v>54</v>
      </c>
      <c r="AA1007">
        <v>14</v>
      </c>
      <c r="AB1007">
        <v>48</v>
      </c>
    </row>
    <row r="1008" spans="1:28" x14ac:dyDescent="0.2">
      <c r="A1008" s="4">
        <v>37483637</v>
      </c>
      <c r="B1008" s="1">
        <v>43652</v>
      </c>
      <c r="C1008" s="13">
        <v>0.84496215277777775</v>
      </c>
      <c r="D1008" t="s">
        <v>129</v>
      </c>
      <c r="E1008" t="s">
        <v>130</v>
      </c>
      <c r="F1008">
        <v>2.89</v>
      </c>
      <c r="G1008" t="s">
        <v>130</v>
      </c>
      <c r="H1008">
        <v>35.552</v>
      </c>
      <c r="I1008">
        <v>-117.378</v>
      </c>
      <c r="J1008">
        <v>5.6</v>
      </c>
      <c r="K1008" t="s">
        <v>131</v>
      </c>
      <c r="L1008">
        <v>54</v>
      </c>
      <c r="M1008">
        <v>0.18</v>
      </c>
      <c r="N1008">
        <v>0.21</v>
      </c>
      <c r="O1008">
        <v>0.37</v>
      </c>
      <c r="P1008">
        <v>0</v>
      </c>
      <c r="Q1008">
        <v>143</v>
      </c>
      <c r="R1008">
        <v>67</v>
      </c>
      <c r="S1008">
        <v>165</v>
      </c>
      <c r="T1008">
        <v>37</v>
      </c>
      <c r="U1008">
        <v>32</v>
      </c>
      <c r="V1008">
        <v>12</v>
      </c>
      <c r="W1008">
        <v>9</v>
      </c>
      <c r="X1008" t="s">
        <v>133</v>
      </c>
      <c r="Y1008">
        <v>73</v>
      </c>
      <c r="Z1008">
        <v>40</v>
      </c>
      <c r="AA1008">
        <v>17</v>
      </c>
      <c r="AB1008">
        <v>78</v>
      </c>
    </row>
    <row r="1009" spans="1:28" x14ac:dyDescent="0.2">
      <c r="A1009" s="4">
        <v>38467639</v>
      </c>
      <c r="B1009" s="1">
        <v>43652</v>
      </c>
      <c r="C1009" s="13">
        <v>0.8464060185185186</v>
      </c>
      <c r="D1009" t="s">
        <v>129</v>
      </c>
      <c r="E1009" t="s">
        <v>130</v>
      </c>
      <c r="F1009">
        <v>2.1</v>
      </c>
      <c r="G1009" t="s">
        <v>130</v>
      </c>
      <c r="H1009">
        <v>35.909999999999997</v>
      </c>
      <c r="I1009">
        <v>-117.702</v>
      </c>
      <c r="J1009">
        <v>6</v>
      </c>
      <c r="K1009" t="s">
        <v>131</v>
      </c>
      <c r="L1009">
        <v>27</v>
      </c>
      <c r="M1009">
        <v>0.15</v>
      </c>
      <c r="N1009">
        <v>0.28999999999999998</v>
      </c>
      <c r="O1009">
        <v>0.87</v>
      </c>
      <c r="P1009">
        <v>0</v>
      </c>
      <c r="Q1009">
        <v>321</v>
      </c>
      <c r="R1009">
        <v>90</v>
      </c>
      <c r="S1009">
        <v>173</v>
      </c>
      <c r="T1009">
        <v>20</v>
      </c>
      <c r="U1009">
        <v>21</v>
      </c>
      <c r="V1009">
        <v>17</v>
      </c>
      <c r="W1009">
        <v>16</v>
      </c>
      <c r="X1009" t="s">
        <v>131</v>
      </c>
      <c r="Y1009">
        <v>95</v>
      </c>
      <c r="Z1009">
        <v>28</v>
      </c>
      <c r="AA1009">
        <v>11</v>
      </c>
      <c r="AB1009">
        <v>139</v>
      </c>
    </row>
    <row r="1010" spans="1:28" ht="17" x14ac:dyDescent="0.25">
      <c r="A1010" s="3">
        <v>38467647</v>
      </c>
      <c r="B1010" s="1">
        <v>43652</v>
      </c>
      <c r="C1010" s="13">
        <v>0.84676296296296305</v>
      </c>
      <c r="D1010" t="s">
        <v>129</v>
      </c>
      <c r="E1010" t="s">
        <v>130</v>
      </c>
      <c r="F1010">
        <v>2.4900000000000002</v>
      </c>
      <c r="G1010" t="s">
        <v>130</v>
      </c>
      <c r="H1010">
        <v>35.667999999999999</v>
      </c>
      <c r="I1010">
        <v>-117.53400000000001</v>
      </c>
      <c r="J1010">
        <v>9.6999999999999993</v>
      </c>
      <c r="K1010" t="s">
        <v>131</v>
      </c>
      <c r="L1010">
        <v>56</v>
      </c>
      <c r="M1010">
        <v>0.16</v>
      </c>
      <c r="N1010">
        <v>0.22</v>
      </c>
      <c r="O1010">
        <v>0.52</v>
      </c>
      <c r="P1010">
        <v>0</v>
      </c>
      <c r="Q1010">
        <v>335</v>
      </c>
      <c r="R1010">
        <v>58</v>
      </c>
      <c r="S1010">
        <v>-126</v>
      </c>
      <c r="T1010">
        <v>32</v>
      </c>
      <c r="U1010">
        <v>29</v>
      </c>
      <c r="V1010">
        <v>16</v>
      </c>
      <c r="W1010">
        <v>32</v>
      </c>
      <c r="X1010" t="s">
        <v>133</v>
      </c>
      <c r="Y1010">
        <v>70</v>
      </c>
      <c r="Z1010">
        <v>25</v>
      </c>
      <c r="AA1010">
        <v>11</v>
      </c>
      <c r="AB1010">
        <v>148</v>
      </c>
    </row>
    <row r="1011" spans="1:28" ht="17" x14ac:dyDescent="0.25">
      <c r="A1011" s="3">
        <v>38467663</v>
      </c>
      <c r="B1011" s="1">
        <v>43652</v>
      </c>
      <c r="C1011" s="13">
        <v>0.84885069444444439</v>
      </c>
      <c r="D1011" t="s">
        <v>129</v>
      </c>
      <c r="E1011" t="s">
        <v>130</v>
      </c>
      <c r="F1011">
        <v>2.35</v>
      </c>
      <c r="G1011" t="s">
        <v>130</v>
      </c>
      <c r="H1011">
        <v>35.878</v>
      </c>
      <c r="I1011">
        <v>-117.702</v>
      </c>
      <c r="J1011">
        <v>2.9</v>
      </c>
      <c r="K1011" t="s">
        <v>131</v>
      </c>
      <c r="L1011">
        <v>32</v>
      </c>
      <c r="M1011">
        <v>0.22</v>
      </c>
      <c r="N1011">
        <v>0.38</v>
      </c>
      <c r="O1011">
        <v>0.87</v>
      </c>
      <c r="P1011">
        <v>0</v>
      </c>
      <c r="Q1011">
        <v>4</v>
      </c>
      <c r="R1011">
        <v>69</v>
      </c>
      <c r="S1011">
        <v>-153</v>
      </c>
      <c r="T1011">
        <v>47</v>
      </c>
      <c r="U1011">
        <v>43</v>
      </c>
      <c r="V1011">
        <v>18</v>
      </c>
      <c r="W1011">
        <v>30</v>
      </c>
      <c r="X1011" t="s">
        <v>134</v>
      </c>
      <c r="Y1011">
        <v>41</v>
      </c>
      <c r="Z1011">
        <v>69</v>
      </c>
      <c r="AA1011">
        <v>16</v>
      </c>
      <c r="AB1011">
        <v>43</v>
      </c>
    </row>
    <row r="1012" spans="1:28" ht="17" x14ac:dyDescent="0.25">
      <c r="A1012" s="3">
        <v>38467671</v>
      </c>
      <c r="B1012" s="1">
        <v>43652</v>
      </c>
      <c r="C1012" s="13">
        <v>0.84900497685185183</v>
      </c>
      <c r="D1012" t="s">
        <v>129</v>
      </c>
      <c r="E1012" t="s">
        <v>130</v>
      </c>
      <c r="F1012">
        <v>3.07</v>
      </c>
      <c r="G1012" t="s">
        <v>130</v>
      </c>
      <c r="H1012">
        <v>35.811999999999998</v>
      </c>
      <c r="I1012">
        <v>-117.634</v>
      </c>
      <c r="J1012">
        <v>8.5</v>
      </c>
      <c r="K1012" t="s">
        <v>131</v>
      </c>
      <c r="L1012">
        <v>81</v>
      </c>
      <c r="M1012">
        <v>0.13</v>
      </c>
      <c r="N1012">
        <v>0.12</v>
      </c>
      <c r="O1012">
        <v>0.26</v>
      </c>
      <c r="P1012">
        <v>0</v>
      </c>
      <c r="Q1012">
        <v>163</v>
      </c>
      <c r="R1012">
        <v>44</v>
      </c>
      <c r="S1012">
        <v>-88</v>
      </c>
      <c r="T1012">
        <v>17</v>
      </c>
      <c r="U1012">
        <v>39</v>
      </c>
      <c r="V1012">
        <v>34</v>
      </c>
      <c r="W1012">
        <v>29</v>
      </c>
      <c r="X1012" t="s">
        <v>133</v>
      </c>
      <c r="Y1012">
        <v>77</v>
      </c>
      <c r="Z1012">
        <v>49</v>
      </c>
      <c r="AA1012">
        <v>11</v>
      </c>
      <c r="AB1012">
        <v>106</v>
      </c>
    </row>
    <row r="1013" spans="1:28" ht="17" x14ac:dyDescent="0.25">
      <c r="A1013" s="3">
        <v>38467687</v>
      </c>
      <c r="B1013" s="1">
        <v>43652</v>
      </c>
      <c r="C1013" s="13">
        <v>0.85038576388888887</v>
      </c>
      <c r="D1013" t="s">
        <v>129</v>
      </c>
      <c r="E1013" t="s">
        <v>130</v>
      </c>
      <c r="F1013">
        <v>2.68</v>
      </c>
      <c r="G1013" t="s">
        <v>130</v>
      </c>
      <c r="H1013">
        <v>35.630000000000003</v>
      </c>
      <c r="I1013">
        <v>-117.464</v>
      </c>
      <c r="J1013">
        <v>5.9</v>
      </c>
      <c r="K1013" t="s">
        <v>131</v>
      </c>
      <c r="L1013">
        <v>60</v>
      </c>
      <c r="M1013">
        <v>0.15</v>
      </c>
      <c r="N1013">
        <v>0.18</v>
      </c>
      <c r="O1013">
        <v>0.44</v>
      </c>
      <c r="P1013">
        <v>0</v>
      </c>
      <c r="Q1013">
        <v>259</v>
      </c>
      <c r="R1013">
        <v>90</v>
      </c>
      <c r="S1013">
        <v>135</v>
      </c>
      <c r="T1013">
        <v>38</v>
      </c>
      <c r="U1013">
        <v>36</v>
      </c>
      <c r="V1013">
        <v>15</v>
      </c>
      <c r="W1013">
        <v>31</v>
      </c>
      <c r="X1013" t="s">
        <v>132</v>
      </c>
      <c r="Y1013">
        <v>58</v>
      </c>
      <c r="Z1013">
        <v>33</v>
      </c>
      <c r="AA1013">
        <v>13</v>
      </c>
      <c r="AB1013">
        <v>99</v>
      </c>
    </row>
    <row r="1014" spans="1:28" x14ac:dyDescent="0.2">
      <c r="A1014" s="4">
        <v>38467703</v>
      </c>
      <c r="B1014" s="1">
        <v>43652</v>
      </c>
      <c r="C1014" s="13">
        <v>0.85221863425925937</v>
      </c>
      <c r="D1014" t="s">
        <v>129</v>
      </c>
      <c r="E1014" t="s">
        <v>130</v>
      </c>
      <c r="F1014">
        <v>2.1800000000000002</v>
      </c>
      <c r="G1014" t="s">
        <v>130</v>
      </c>
      <c r="H1014">
        <v>35.875999999999998</v>
      </c>
      <c r="I1014">
        <v>-117.72199999999999</v>
      </c>
      <c r="J1014">
        <v>6.6</v>
      </c>
      <c r="K1014" t="s">
        <v>131</v>
      </c>
      <c r="L1014">
        <v>29</v>
      </c>
      <c r="M1014">
        <v>0.19</v>
      </c>
      <c r="N1014">
        <v>0.33</v>
      </c>
      <c r="O1014">
        <v>0.8</v>
      </c>
      <c r="P1014">
        <v>0</v>
      </c>
      <c r="Q1014">
        <v>139</v>
      </c>
      <c r="R1014">
        <v>68</v>
      </c>
      <c r="S1014">
        <v>-142</v>
      </c>
      <c r="T1014">
        <v>16</v>
      </c>
      <c r="U1014">
        <v>14</v>
      </c>
      <c r="V1014">
        <v>17</v>
      </c>
      <c r="W1014">
        <v>7</v>
      </c>
      <c r="X1014" t="s">
        <v>131</v>
      </c>
      <c r="Y1014">
        <v>99</v>
      </c>
      <c r="Z1014">
        <v>29</v>
      </c>
      <c r="AA1014">
        <v>12</v>
      </c>
      <c r="AB1014">
        <v>140</v>
      </c>
    </row>
    <row r="1015" spans="1:28" x14ac:dyDescent="0.2">
      <c r="A1015" s="4">
        <v>38467735</v>
      </c>
      <c r="B1015" s="1">
        <v>43652</v>
      </c>
      <c r="C1015" s="13">
        <v>0.85453344907407403</v>
      </c>
      <c r="D1015" t="s">
        <v>129</v>
      </c>
      <c r="E1015" t="s">
        <v>130</v>
      </c>
      <c r="F1015">
        <v>2.59</v>
      </c>
      <c r="G1015" t="s">
        <v>130</v>
      </c>
      <c r="H1015">
        <v>35.679000000000002</v>
      </c>
      <c r="I1015">
        <v>-117.464</v>
      </c>
      <c r="J1015">
        <v>11</v>
      </c>
      <c r="K1015" t="s">
        <v>131</v>
      </c>
      <c r="L1015">
        <v>55</v>
      </c>
      <c r="M1015">
        <v>0.14000000000000001</v>
      </c>
      <c r="N1015">
        <v>0.17</v>
      </c>
      <c r="O1015">
        <v>0.36</v>
      </c>
      <c r="P1015">
        <v>0</v>
      </c>
      <c r="Q1015">
        <v>325</v>
      </c>
      <c r="R1015">
        <v>78</v>
      </c>
      <c r="S1015">
        <v>-177</v>
      </c>
      <c r="T1015">
        <v>21</v>
      </c>
      <c r="U1015">
        <v>21</v>
      </c>
      <c r="V1015">
        <v>17</v>
      </c>
      <c r="W1015">
        <v>27</v>
      </c>
      <c r="X1015" t="s">
        <v>131</v>
      </c>
      <c r="Y1015">
        <v>95</v>
      </c>
      <c r="Z1015">
        <v>32</v>
      </c>
      <c r="AA1015">
        <v>24</v>
      </c>
      <c r="AB1015">
        <v>127</v>
      </c>
    </row>
    <row r="1016" spans="1:28" x14ac:dyDescent="0.2">
      <c r="A1016" s="4">
        <v>38467759</v>
      </c>
      <c r="B1016" s="1">
        <v>43652</v>
      </c>
      <c r="C1016" s="13">
        <v>0.8570875</v>
      </c>
      <c r="D1016" t="s">
        <v>129</v>
      </c>
      <c r="E1016" t="s">
        <v>130</v>
      </c>
      <c r="F1016">
        <v>2.77</v>
      </c>
      <c r="G1016" t="s">
        <v>130</v>
      </c>
      <c r="H1016">
        <v>35.920999999999999</v>
      </c>
      <c r="I1016">
        <v>-117.723</v>
      </c>
      <c r="J1016">
        <v>3.2</v>
      </c>
      <c r="K1016" t="s">
        <v>131</v>
      </c>
      <c r="L1016">
        <v>67</v>
      </c>
      <c r="M1016">
        <v>0.14000000000000001</v>
      </c>
      <c r="N1016">
        <v>0.12</v>
      </c>
      <c r="O1016">
        <v>0.41</v>
      </c>
      <c r="P1016">
        <v>0</v>
      </c>
      <c r="Q1016">
        <v>353</v>
      </c>
      <c r="R1016">
        <v>59</v>
      </c>
      <c r="S1016">
        <v>179</v>
      </c>
      <c r="T1016">
        <v>25</v>
      </c>
      <c r="U1016">
        <v>30</v>
      </c>
      <c r="V1016">
        <v>21</v>
      </c>
      <c r="W1016">
        <v>7</v>
      </c>
      <c r="X1016" t="s">
        <v>133</v>
      </c>
      <c r="Y1016">
        <v>76</v>
      </c>
      <c r="Z1016">
        <v>63</v>
      </c>
      <c r="AA1016">
        <v>23</v>
      </c>
      <c r="AB1016">
        <v>40</v>
      </c>
    </row>
    <row r="1017" spans="1:28" x14ac:dyDescent="0.2">
      <c r="A1017" s="4">
        <v>38467783</v>
      </c>
      <c r="B1017" s="1">
        <v>43652</v>
      </c>
      <c r="C1017" s="13">
        <v>0.85853645833333336</v>
      </c>
      <c r="D1017" t="s">
        <v>129</v>
      </c>
      <c r="E1017" t="s">
        <v>130</v>
      </c>
      <c r="F1017">
        <v>2.87</v>
      </c>
      <c r="G1017" t="s">
        <v>130</v>
      </c>
      <c r="H1017">
        <v>35.874000000000002</v>
      </c>
      <c r="I1017">
        <v>-117.673</v>
      </c>
      <c r="J1017">
        <v>6.4</v>
      </c>
      <c r="K1017" t="s">
        <v>131</v>
      </c>
      <c r="L1017">
        <v>75</v>
      </c>
      <c r="M1017">
        <v>0.13</v>
      </c>
      <c r="N1017">
        <v>0.12</v>
      </c>
      <c r="O1017">
        <v>0.33</v>
      </c>
      <c r="P1017">
        <v>0</v>
      </c>
      <c r="Q1017">
        <v>337</v>
      </c>
      <c r="R1017">
        <v>87</v>
      </c>
      <c r="S1017">
        <v>-177</v>
      </c>
      <c r="T1017">
        <v>14</v>
      </c>
      <c r="U1017">
        <v>16</v>
      </c>
      <c r="V1017">
        <v>26</v>
      </c>
      <c r="W1017">
        <v>8</v>
      </c>
      <c r="X1017" t="s">
        <v>131</v>
      </c>
      <c r="Y1017">
        <v>100</v>
      </c>
      <c r="Z1017">
        <v>32</v>
      </c>
      <c r="AA1017">
        <v>28</v>
      </c>
      <c r="AB1017">
        <v>113</v>
      </c>
    </row>
    <row r="1018" spans="1:28" ht="17" x14ac:dyDescent="0.25">
      <c r="A1018" s="3">
        <v>38467815</v>
      </c>
      <c r="B1018" s="1">
        <v>43652</v>
      </c>
      <c r="C1018" s="13">
        <v>0.86216145833333335</v>
      </c>
      <c r="D1018" t="s">
        <v>129</v>
      </c>
      <c r="E1018" t="s">
        <v>130</v>
      </c>
      <c r="F1018">
        <v>3.51</v>
      </c>
      <c r="G1018" t="s">
        <v>130</v>
      </c>
      <c r="H1018">
        <v>35.692</v>
      </c>
      <c r="I1018">
        <v>-117.51300000000001</v>
      </c>
      <c r="J1018">
        <v>2.7</v>
      </c>
      <c r="K1018" t="s">
        <v>131</v>
      </c>
      <c r="L1018">
        <v>108</v>
      </c>
      <c r="M1018">
        <v>0.14000000000000001</v>
      </c>
      <c r="N1018">
        <v>0.11</v>
      </c>
      <c r="O1018">
        <v>0.3</v>
      </c>
      <c r="P1018">
        <v>0</v>
      </c>
      <c r="Q1018">
        <v>13</v>
      </c>
      <c r="R1018">
        <v>52</v>
      </c>
      <c r="S1018">
        <v>-106</v>
      </c>
      <c r="T1018">
        <v>42</v>
      </c>
      <c r="U1018">
        <v>33</v>
      </c>
      <c r="V1018">
        <v>122</v>
      </c>
      <c r="W1018">
        <v>38</v>
      </c>
      <c r="X1018" t="s">
        <v>132</v>
      </c>
      <c r="Y1018">
        <v>51</v>
      </c>
      <c r="Z1018">
        <v>83</v>
      </c>
      <c r="AA1018">
        <v>65</v>
      </c>
      <c r="AB1018">
        <v>50</v>
      </c>
    </row>
    <row r="1019" spans="1:28" ht="17" x14ac:dyDescent="0.25">
      <c r="A1019" s="3">
        <v>38467839</v>
      </c>
      <c r="B1019" s="1">
        <v>43652</v>
      </c>
      <c r="C1019" s="13">
        <v>0.86589826388888891</v>
      </c>
      <c r="D1019" t="s">
        <v>129</v>
      </c>
      <c r="E1019" t="s">
        <v>130</v>
      </c>
      <c r="F1019">
        <v>2.5099999999999998</v>
      </c>
      <c r="G1019" t="s">
        <v>130</v>
      </c>
      <c r="H1019">
        <v>35.677</v>
      </c>
      <c r="I1019">
        <v>-117.489</v>
      </c>
      <c r="J1019">
        <v>6.5</v>
      </c>
      <c r="K1019" t="s">
        <v>131</v>
      </c>
      <c r="L1019">
        <v>57</v>
      </c>
      <c r="M1019">
        <v>0.13</v>
      </c>
      <c r="N1019">
        <v>0.16</v>
      </c>
      <c r="O1019">
        <v>0.49</v>
      </c>
      <c r="P1019">
        <v>0</v>
      </c>
      <c r="Q1019">
        <v>192</v>
      </c>
      <c r="R1019">
        <v>70</v>
      </c>
      <c r="S1019">
        <v>166</v>
      </c>
      <c r="T1019">
        <v>23</v>
      </c>
      <c r="U1019">
        <v>29</v>
      </c>
      <c r="V1019">
        <v>19</v>
      </c>
      <c r="W1019">
        <v>19</v>
      </c>
      <c r="X1019" t="s">
        <v>133</v>
      </c>
      <c r="Y1019">
        <v>80</v>
      </c>
      <c r="Z1019">
        <v>62</v>
      </c>
      <c r="AA1019">
        <v>20</v>
      </c>
      <c r="AB1019">
        <v>53</v>
      </c>
    </row>
    <row r="1020" spans="1:28" x14ac:dyDescent="0.2">
      <c r="A1020" s="4">
        <v>38467871</v>
      </c>
      <c r="B1020" s="1">
        <v>43652</v>
      </c>
      <c r="C1020" s="13">
        <v>0.86732557870370375</v>
      </c>
      <c r="D1020" t="s">
        <v>129</v>
      </c>
      <c r="E1020" t="s">
        <v>130</v>
      </c>
      <c r="F1020">
        <v>2.57</v>
      </c>
      <c r="G1020" t="s">
        <v>130</v>
      </c>
      <c r="H1020">
        <v>35.856999999999999</v>
      </c>
      <c r="I1020">
        <v>-117.691</v>
      </c>
      <c r="J1020">
        <v>6.9</v>
      </c>
      <c r="K1020" t="s">
        <v>131</v>
      </c>
      <c r="L1020">
        <v>51</v>
      </c>
      <c r="M1020">
        <v>0.13</v>
      </c>
      <c r="N1020">
        <v>0.16</v>
      </c>
      <c r="O1020">
        <v>0.35</v>
      </c>
      <c r="P1020">
        <v>0</v>
      </c>
      <c r="Q1020">
        <v>151</v>
      </c>
      <c r="R1020">
        <v>89</v>
      </c>
      <c r="S1020">
        <v>-165</v>
      </c>
      <c r="T1020">
        <v>18</v>
      </c>
      <c r="U1020">
        <v>19</v>
      </c>
      <c r="V1020">
        <v>20</v>
      </c>
      <c r="W1020">
        <v>1</v>
      </c>
      <c r="X1020" t="s">
        <v>131</v>
      </c>
      <c r="Y1020">
        <v>99</v>
      </c>
      <c r="Z1020">
        <v>35</v>
      </c>
      <c r="AA1020">
        <v>14</v>
      </c>
      <c r="AB1020">
        <v>111</v>
      </c>
    </row>
    <row r="1021" spans="1:28" x14ac:dyDescent="0.2">
      <c r="A1021" s="4">
        <v>38467927</v>
      </c>
      <c r="B1021" s="1">
        <v>43652</v>
      </c>
      <c r="C1021" s="13">
        <v>0.87301469907407414</v>
      </c>
      <c r="D1021" t="s">
        <v>129</v>
      </c>
      <c r="E1021" t="s">
        <v>130</v>
      </c>
      <c r="F1021">
        <v>2.5099999999999998</v>
      </c>
      <c r="G1021" t="s">
        <v>130</v>
      </c>
      <c r="H1021">
        <v>35.889000000000003</v>
      </c>
      <c r="I1021">
        <v>-117.738</v>
      </c>
      <c r="J1021">
        <v>7.5</v>
      </c>
      <c r="K1021" t="s">
        <v>131</v>
      </c>
      <c r="L1021">
        <v>57</v>
      </c>
      <c r="M1021">
        <v>0.12</v>
      </c>
      <c r="N1021">
        <v>0.14000000000000001</v>
      </c>
      <c r="O1021">
        <v>0.43</v>
      </c>
      <c r="P1021">
        <v>0</v>
      </c>
      <c r="Q1021">
        <v>158</v>
      </c>
      <c r="R1021">
        <v>74</v>
      </c>
      <c r="S1021">
        <v>-162</v>
      </c>
      <c r="T1021">
        <v>17</v>
      </c>
      <c r="U1021">
        <v>13</v>
      </c>
      <c r="V1021">
        <v>22</v>
      </c>
      <c r="W1021">
        <v>0</v>
      </c>
      <c r="X1021" t="s">
        <v>131</v>
      </c>
      <c r="Y1021">
        <v>100</v>
      </c>
      <c r="Z1021">
        <v>34</v>
      </c>
      <c r="AA1021">
        <v>24</v>
      </c>
      <c r="AB1021">
        <v>115</v>
      </c>
    </row>
    <row r="1022" spans="1:28" x14ac:dyDescent="0.2">
      <c r="A1022" s="4">
        <v>38467967</v>
      </c>
      <c r="B1022" s="1">
        <v>43652</v>
      </c>
      <c r="C1022" s="13">
        <v>0.8755976851851851</v>
      </c>
      <c r="D1022" t="s">
        <v>129</v>
      </c>
      <c r="E1022" t="s">
        <v>130</v>
      </c>
      <c r="F1022">
        <v>2.38</v>
      </c>
      <c r="G1022" t="s">
        <v>130</v>
      </c>
      <c r="H1022">
        <v>35.899000000000001</v>
      </c>
      <c r="I1022">
        <v>-117.73</v>
      </c>
      <c r="J1022">
        <v>3.2</v>
      </c>
      <c r="K1022" t="s">
        <v>131</v>
      </c>
      <c r="L1022">
        <v>33</v>
      </c>
      <c r="M1022">
        <v>0.18</v>
      </c>
      <c r="N1022">
        <v>0.27</v>
      </c>
      <c r="O1022">
        <v>1</v>
      </c>
      <c r="P1022">
        <v>0</v>
      </c>
      <c r="Q1022">
        <v>323</v>
      </c>
      <c r="R1022">
        <v>80</v>
      </c>
      <c r="S1022">
        <v>179</v>
      </c>
      <c r="T1022">
        <v>18</v>
      </c>
      <c r="U1022">
        <v>14</v>
      </c>
      <c r="V1022">
        <v>21</v>
      </c>
      <c r="W1022">
        <v>24</v>
      </c>
      <c r="X1022" t="s">
        <v>131</v>
      </c>
      <c r="Y1022">
        <v>100</v>
      </c>
      <c r="Z1022">
        <v>61</v>
      </c>
      <c r="AA1022">
        <v>16</v>
      </c>
      <c r="AB1022">
        <v>65</v>
      </c>
    </row>
    <row r="1023" spans="1:28" ht="17" x14ac:dyDescent="0.25">
      <c r="A1023" s="3">
        <v>38467991</v>
      </c>
      <c r="B1023" s="1">
        <v>43652</v>
      </c>
      <c r="C1023" s="13">
        <v>0.87695000000000001</v>
      </c>
      <c r="D1023" t="s">
        <v>129</v>
      </c>
      <c r="E1023" t="s">
        <v>130</v>
      </c>
      <c r="F1023">
        <v>2.89</v>
      </c>
      <c r="G1023" t="s">
        <v>130</v>
      </c>
      <c r="H1023">
        <v>35.911999999999999</v>
      </c>
      <c r="I1023">
        <v>-117.718</v>
      </c>
      <c r="J1023">
        <v>2.1</v>
      </c>
      <c r="K1023" t="s">
        <v>131</v>
      </c>
      <c r="L1023">
        <v>72</v>
      </c>
      <c r="M1023">
        <v>0.14000000000000001</v>
      </c>
      <c r="N1023">
        <v>0.12</v>
      </c>
      <c r="O1023">
        <v>0.22</v>
      </c>
      <c r="P1023">
        <v>0</v>
      </c>
      <c r="Q1023">
        <v>318</v>
      </c>
      <c r="R1023">
        <v>81</v>
      </c>
      <c r="S1023">
        <v>-174</v>
      </c>
      <c r="T1023">
        <v>29</v>
      </c>
      <c r="U1023">
        <v>24</v>
      </c>
      <c r="V1023">
        <v>21</v>
      </c>
      <c r="W1023">
        <v>17</v>
      </c>
      <c r="X1023" t="s">
        <v>133</v>
      </c>
      <c r="Y1023">
        <v>84</v>
      </c>
      <c r="Z1023">
        <v>74</v>
      </c>
      <c r="AA1023">
        <v>18</v>
      </c>
      <c r="AB1023">
        <v>35</v>
      </c>
    </row>
    <row r="1024" spans="1:28" ht="17" x14ac:dyDescent="0.25">
      <c r="A1024" s="3">
        <v>38468007</v>
      </c>
      <c r="B1024" s="1">
        <v>43652</v>
      </c>
      <c r="C1024" s="13">
        <v>0.87875682870370364</v>
      </c>
      <c r="D1024" t="s">
        <v>129</v>
      </c>
      <c r="E1024" t="s">
        <v>130</v>
      </c>
      <c r="F1024">
        <v>3.51</v>
      </c>
      <c r="G1024" t="s">
        <v>130</v>
      </c>
      <c r="H1024">
        <v>35.720999999999997</v>
      </c>
      <c r="I1024">
        <v>-117.60299999999999</v>
      </c>
      <c r="J1024">
        <v>10.8</v>
      </c>
      <c r="K1024" t="s">
        <v>131</v>
      </c>
      <c r="L1024">
        <v>88</v>
      </c>
      <c r="M1024">
        <v>0.15</v>
      </c>
      <c r="N1024">
        <v>0.13</v>
      </c>
      <c r="O1024">
        <v>0.27</v>
      </c>
      <c r="P1024">
        <v>0</v>
      </c>
      <c r="Q1024">
        <v>327</v>
      </c>
      <c r="R1024">
        <v>69</v>
      </c>
      <c r="S1024">
        <v>-148</v>
      </c>
      <c r="T1024">
        <v>18</v>
      </c>
      <c r="U1024">
        <v>11</v>
      </c>
      <c r="V1024">
        <v>86</v>
      </c>
      <c r="W1024">
        <v>31</v>
      </c>
      <c r="X1024" t="s">
        <v>131</v>
      </c>
      <c r="Y1024">
        <v>100</v>
      </c>
      <c r="Z1024">
        <v>50</v>
      </c>
      <c r="AA1024">
        <v>54</v>
      </c>
      <c r="AB1024">
        <v>92</v>
      </c>
    </row>
    <row r="1025" spans="1:28" ht="17" x14ac:dyDescent="0.25">
      <c r="A1025" s="3">
        <v>38468047</v>
      </c>
      <c r="B1025" s="1">
        <v>43652</v>
      </c>
      <c r="C1025" s="13">
        <v>0.8839696759259259</v>
      </c>
      <c r="D1025" t="s">
        <v>129</v>
      </c>
      <c r="E1025" t="s">
        <v>130</v>
      </c>
      <c r="F1025">
        <v>2.1</v>
      </c>
      <c r="G1025" t="s">
        <v>130</v>
      </c>
      <c r="H1025">
        <v>35.914000000000001</v>
      </c>
      <c r="I1025">
        <v>-117.712</v>
      </c>
      <c r="J1025">
        <v>6.6</v>
      </c>
      <c r="K1025" t="s">
        <v>131</v>
      </c>
      <c r="L1025">
        <v>28</v>
      </c>
      <c r="M1025">
        <v>0.06</v>
      </c>
      <c r="N1025">
        <v>0.12</v>
      </c>
      <c r="O1025">
        <v>0.33</v>
      </c>
      <c r="P1025">
        <v>0</v>
      </c>
      <c r="Q1025">
        <v>161</v>
      </c>
      <c r="R1025">
        <v>70</v>
      </c>
      <c r="S1025">
        <v>152</v>
      </c>
      <c r="T1025">
        <v>37</v>
      </c>
      <c r="U1025">
        <v>33</v>
      </c>
      <c r="V1025">
        <v>16</v>
      </c>
      <c r="W1025">
        <v>10</v>
      </c>
      <c r="X1025" t="s">
        <v>132</v>
      </c>
      <c r="Y1025">
        <v>61</v>
      </c>
      <c r="Z1025">
        <v>34</v>
      </c>
      <c r="AA1025">
        <v>8</v>
      </c>
      <c r="AB1025">
        <v>132</v>
      </c>
    </row>
    <row r="1026" spans="1:28" x14ac:dyDescent="0.2">
      <c r="A1026" s="4">
        <v>38468055</v>
      </c>
      <c r="B1026" s="1">
        <v>43652</v>
      </c>
      <c r="C1026" s="13">
        <v>0.88513495370370376</v>
      </c>
      <c r="D1026" t="s">
        <v>129</v>
      </c>
      <c r="E1026" t="s">
        <v>130</v>
      </c>
      <c r="F1026">
        <v>2.63</v>
      </c>
      <c r="G1026" t="s">
        <v>130</v>
      </c>
      <c r="H1026">
        <v>35.558999999999997</v>
      </c>
      <c r="I1026">
        <v>-117.33799999999999</v>
      </c>
      <c r="J1026">
        <v>3.9</v>
      </c>
      <c r="K1026" t="s">
        <v>131</v>
      </c>
      <c r="L1026">
        <v>56</v>
      </c>
      <c r="M1026">
        <v>0.14000000000000001</v>
      </c>
      <c r="N1026">
        <v>0.15</v>
      </c>
      <c r="O1026">
        <v>0.34</v>
      </c>
      <c r="P1026">
        <v>0</v>
      </c>
      <c r="Q1026">
        <v>151</v>
      </c>
      <c r="R1026">
        <v>73</v>
      </c>
      <c r="S1026">
        <v>179</v>
      </c>
      <c r="T1026">
        <v>33</v>
      </c>
      <c r="U1026">
        <v>34</v>
      </c>
      <c r="V1026">
        <v>17</v>
      </c>
      <c r="W1026">
        <v>0</v>
      </c>
      <c r="X1026" t="s">
        <v>132</v>
      </c>
      <c r="Y1026">
        <v>54</v>
      </c>
      <c r="Z1026">
        <v>59</v>
      </c>
      <c r="AA1026">
        <v>22</v>
      </c>
      <c r="AB1026">
        <v>64</v>
      </c>
    </row>
    <row r="1027" spans="1:28" ht="17" x14ac:dyDescent="0.25">
      <c r="A1027" s="3">
        <v>38468063</v>
      </c>
      <c r="B1027" s="1">
        <v>43652</v>
      </c>
      <c r="C1027" s="13">
        <v>0.88541423611111114</v>
      </c>
      <c r="D1027" t="s">
        <v>129</v>
      </c>
      <c r="E1027" t="s">
        <v>130</v>
      </c>
      <c r="F1027">
        <v>3.17</v>
      </c>
      <c r="G1027" t="s">
        <v>130</v>
      </c>
      <c r="H1027">
        <v>35.898000000000003</v>
      </c>
      <c r="I1027">
        <v>-117.673</v>
      </c>
      <c r="J1027">
        <v>2.7</v>
      </c>
      <c r="K1027" t="s">
        <v>131</v>
      </c>
      <c r="L1027">
        <v>78</v>
      </c>
      <c r="M1027">
        <v>0.13</v>
      </c>
      <c r="N1027">
        <v>0.11</v>
      </c>
      <c r="O1027">
        <v>0.21</v>
      </c>
      <c r="P1027">
        <v>0</v>
      </c>
      <c r="Q1027">
        <v>49</v>
      </c>
      <c r="R1027">
        <v>33</v>
      </c>
      <c r="S1027">
        <v>-12</v>
      </c>
      <c r="T1027">
        <v>28</v>
      </c>
      <c r="U1027">
        <v>31</v>
      </c>
      <c r="V1027">
        <v>48</v>
      </c>
      <c r="W1027">
        <v>42</v>
      </c>
      <c r="X1027" t="s">
        <v>133</v>
      </c>
      <c r="Y1027">
        <v>71</v>
      </c>
      <c r="Z1027">
        <v>75</v>
      </c>
      <c r="AA1027">
        <v>18</v>
      </c>
      <c r="AB1027">
        <v>49</v>
      </c>
    </row>
    <row r="1028" spans="1:28" x14ac:dyDescent="0.2">
      <c r="A1028" s="4">
        <v>38468119</v>
      </c>
      <c r="B1028" s="1">
        <v>43652</v>
      </c>
      <c r="C1028" s="13">
        <v>0.89111840277777776</v>
      </c>
      <c r="D1028" t="s">
        <v>129</v>
      </c>
      <c r="E1028" t="s">
        <v>130</v>
      </c>
      <c r="F1028">
        <v>2.13</v>
      </c>
      <c r="G1028" t="s">
        <v>130</v>
      </c>
      <c r="H1028">
        <v>35.908000000000001</v>
      </c>
      <c r="I1028">
        <v>-117.69</v>
      </c>
      <c r="J1028">
        <v>2.2000000000000002</v>
      </c>
      <c r="K1028" t="s">
        <v>131</v>
      </c>
      <c r="L1028">
        <v>28</v>
      </c>
      <c r="M1028">
        <v>0.18</v>
      </c>
      <c r="N1028">
        <v>0.3</v>
      </c>
      <c r="O1028">
        <v>0.47</v>
      </c>
      <c r="P1028">
        <v>0</v>
      </c>
      <c r="Q1028">
        <v>334</v>
      </c>
      <c r="R1028">
        <v>65</v>
      </c>
      <c r="S1028">
        <v>177</v>
      </c>
      <c r="T1028">
        <v>23</v>
      </c>
      <c r="U1028">
        <v>22</v>
      </c>
      <c r="V1028">
        <v>17</v>
      </c>
      <c r="W1028">
        <v>14</v>
      </c>
      <c r="X1028" t="s">
        <v>131</v>
      </c>
      <c r="Y1028">
        <v>90</v>
      </c>
      <c r="Z1028">
        <v>70</v>
      </c>
      <c r="AA1028">
        <v>9</v>
      </c>
      <c r="AB1028">
        <v>52</v>
      </c>
    </row>
    <row r="1029" spans="1:28" x14ac:dyDescent="0.2">
      <c r="A1029" s="4">
        <v>38468127</v>
      </c>
      <c r="B1029" s="1">
        <v>43652</v>
      </c>
      <c r="C1029" s="13">
        <v>0.89171782407407407</v>
      </c>
      <c r="D1029" t="s">
        <v>129</v>
      </c>
      <c r="E1029" t="s">
        <v>130</v>
      </c>
      <c r="F1029">
        <v>2.2000000000000002</v>
      </c>
      <c r="G1029" t="s">
        <v>130</v>
      </c>
      <c r="H1029">
        <v>35.659999999999997</v>
      </c>
      <c r="I1029">
        <v>-117.46</v>
      </c>
      <c r="J1029">
        <v>1.9</v>
      </c>
      <c r="K1029" t="s">
        <v>131</v>
      </c>
      <c r="L1029">
        <v>33</v>
      </c>
      <c r="M1029">
        <v>0.19</v>
      </c>
      <c r="N1029">
        <v>0.3</v>
      </c>
      <c r="O1029">
        <v>0.66</v>
      </c>
      <c r="P1029">
        <v>0</v>
      </c>
      <c r="Q1029">
        <v>321</v>
      </c>
      <c r="R1029">
        <v>84</v>
      </c>
      <c r="S1029">
        <v>112</v>
      </c>
      <c r="T1029">
        <v>23</v>
      </c>
      <c r="U1029">
        <v>18</v>
      </c>
      <c r="V1029">
        <v>17</v>
      </c>
      <c r="W1029">
        <v>16</v>
      </c>
      <c r="X1029" t="s">
        <v>131</v>
      </c>
      <c r="Y1029">
        <v>99</v>
      </c>
      <c r="Z1029">
        <v>57</v>
      </c>
      <c r="AA1029">
        <v>15</v>
      </c>
      <c r="AB1029">
        <v>94</v>
      </c>
    </row>
    <row r="1030" spans="1:28" x14ac:dyDescent="0.2">
      <c r="A1030" s="4">
        <v>38468143</v>
      </c>
      <c r="B1030" s="1">
        <v>43652</v>
      </c>
      <c r="C1030" s="13">
        <v>0.89446898148148157</v>
      </c>
      <c r="D1030" t="s">
        <v>129</v>
      </c>
      <c r="E1030" t="s">
        <v>130</v>
      </c>
      <c r="F1030">
        <v>2.42</v>
      </c>
      <c r="G1030" t="s">
        <v>130</v>
      </c>
      <c r="H1030">
        <v>35.676000000000002</v>
      </c>
      <c r="I1030">
        <v>-117.467</v>
      </c>
      <c r="J1030">
        <v>9</v>
      </c>
      <c r="K1030" t="s">
        <v>131</v>
      </c>
      <c r="L1030">
        <v>36</v>
      </c>
      <c r="M1030">
        <v>0.23</v>
      </c>
      <c r="N1030">
        <v>0.4</v>
      </c>
      <c r="O1030">
        <v>1.1499999999999999</v>
      </c>
      <c r="P1030">
        <v>0</v>
      </c>
      <c r="Q1030">
        <v>332</v>
      </c>
      <c r="R1030">
        <v>80</v>
      </c>
      <c r="S1030">
        <v>-175</v>
      </c>
      <c r="T1030">
        <v>26</v>
      </c>
      <c r="U1030">
        <v>17</v>
      </c>
      <c r="V1030">
        <v>24</v>
      </c>
      <c r="W1030">
        <v>25</v>
      </c>
      <c r="X1030" t="s">
        <v>131</v>
      </c>
      <c r="Y1030">
        <v>88</v>
      </c>
      <c r="Z1030">
        <v>26</v>
      </c>
      <c r="AA1030">
        <v>22</v>
      </c>
      <c r="AB1030">
        <v>136</v>
      </c>
    </row>
    <row r="1031" spans="1:28" ht="17" x14ac:dyDescent="0.25">
      <c r="A1031" s="3">
        <v>38468151</v>
      </c>
      <c r="B1031" s="1">
        <v>43652</v>
      </c>
      <c r="C1031" s="13">
        <v>0.89492962962962963</v>
      </c>
      <c r="D1031" t="s">
        <v>129</v>
      </c>
      <c r="E1031" t="s">
        <v>130</v>
      </c>
      <c r="F1031">
        <v>3.02</v>
      </c>
      <c r="G1031" t="s">
        <v>130</v>
      </c>
      <c r="H1031">
        <v>35.895000000000003</v>
      </c>
      <c r="I1031">
        <v>-117.68</v>
      </c>
      <c r="J1031">
        <v>2.4</v>
      </c>
      <c r="K1031" t="s">
        <v>131</v>
      </c>
      <c r="L1031">
        <v>95</v>
      </c>
      <c r="M1031">
        <v>0.13</v>
      </c>
      <c r="N1031">
        <v>0.1</v>
      </c>
      <c r="O1031">
        <v>0.17</v>
      </c>
      <c r="P1031">
        <v>0</v>
      </c>
      <c r="Q1031">
        <v>150</v>
      </c>
      <c r="R1031">
        <v>64</v>
      </c>
      <c r="S1031">
        <v>-170</v>
      </c>
      <c r="T1031">
        <v>11</v>
      </c>
      <c r="U1031">
        <v>8</v>
      </c>
      <c r="V1031">
        <v>58</v>
      </c>
      <c r="W1031">
        <v>22</v>
      </c>
      <c r="X1031" t="s">
        <v>131</v>
      </c>
      <c r="Y1031">
        <v>100</v>
      </c>
      <c r="Z1031">
        <v>79</v>
      </c>
      <c r="AA1031">
        <v>43</v>
      </c>
      <c r="AB1031">
        <v>43</v>
      </c>
    </row>
    <row r="1032" spans="1:28" ht="17" x14ac:dyDescent="0.25">
      <c r="A1032" s="3">
        <v>38468159</v>
      </c>
      <c r="B1032" s="1">
        <v>43652</v>
      </c>
      <c r="C1032" s="13">
        <v>0.8962582175925925</v>
      </c>
      <c r="D1032" t="s">
        <v>129</v>
      </c>
      <c r="E1032" t="s">
        <v>130</v>
      </c>
      <c r="F1032">
        <v>2.34</v>
      </c>
      <c r="G1032" t="s">
        <v>130</v>
      </c>
      <c r="H1032">
        <v>35.692999999999998</v>
      </c>
      <c r="I1032">
        <v>-117.553</v>
      </c>
      <c r="J1032">
        <v>0.6</v>
      </c>
      <c r="K1032" t="s">
        <v>131</v>
      </c>
      <c r="L1032">
        <v>35</v>
      </c>
      <c r="M1032">
        <v>0.21</v>
      </c>
      <c r="N1032">
        <v>0.31</v>
      </c>
      <c r="O1032">
        <v>0.88</v>
      </c>
      <c r="P1032">
        <v>0</v>
      </c>
      <c r="Q1032">
        <v>176</v>
      </c>
      <c r="R1032">
        <v>69</v>
      </c>
      <c r="S1032">
        <v>153</v>
      </c>
      <c r="T1032">
        <v>38</v>
      </c>
      <c r="U1032">
        <v>37</v>
      </c>
      <c r="V1032">
        <v>24</v>
      </c>
      <c r="W1032">
        <v>38</v>
      </c>
      <c r="X1032" t="s">
        <v>132</v>
      </c>
      <c r="Y1032">
        <v>56</v>
      </c>
      <c r="Z1032">
        <v>68</v>
      </c>
      <c r="AA1032">
        <v>21</v>
      </c>
      <c r="AB1032">
        <v>65</v>
      </c>
    </row>
    <row r="1033" spans="1:28" x14ac:dyDescent="0.2">
      <c r="A1033" s="4">
        <v>38468199</v>
      </c>
      <c r="B1033" s="1">
        <v>43652</v>
      </c>
      <c r="C1033" s="13">
        <v>0.9001383101851852</v>
      </c>
      <c r="D1033" t="s">
        <v>129</v>
      </c>
      <c r="E1033" t="s">
        <v>130</v>
      </c>
      <c r="F1033">
        <v>2.2400000000000002</v>
      </c>
      <c r="G1033" t="s">
        <v>130</v>
      </c>
      <c r="H1033">
        <v>35.860999999999997</v>
      </c>
      <c r="I1033">
        <v>-117.70399999999999</v>
      </c>
      <c r="J1033">
        <v>7</v>
      </c>
      <c r="K1033" t="s">
        <v>131</v>
      </c>
      <c r="L1033">
        <v>30</v>
      </c>
      <c r="M1033">
        <v>0.22</v>
      </c>
      <c r="N1033">
        <v>0.38</v>
      </c>
      <c r="O1033">
        <v>0.87</v>
      </c>
      <c r="P1033">
        <v>0</v>
      </c>
      <c r="Q1033">
        <v>148</v>
      </c>
      <c r="R1033">
        <v>63</v>
      </c>
      <c r="S1033">
        <v>-144</v>
      </c>
      <c r="T1033">
        <v>33</v>
      </c>
      <c r="U1033">
        <v>30</v>
      </c>
      <c r="V1033">
        <v>19</v>
      </c>
      <c r="W1033">
        <v>33</v>
      </c>
      <c r="X1033" t="s">
        <v>133</v>
      </c>
      <c r="Y1033">
        <v>74</v>
      </c>
      <c r="Z1033">
        <v>26</v>
      </c>
      <c r="AA1033">
        <v>13</v>
      </c>
      <c r="AB1033">
        <v>143</v>
      </c>
    </row>
    <row r="1034" spans="1:28" ht="17" x14ac:dyDescent="0.25">
      <c r="A1034" s="3">
        <v>38468247</v>
      </c>
      <c r="B1034" s="1">
        <v>43652</v>
      </c>
      <c r="C1034" s="13">
        <v>0.90376562500000002</v>
      </c>
      <c r="D1034" t="s">
        <v>129</v>
      </c>
      <c r="E1034" t="s">
        <v>130</v>
      </c>
      <c r="F1034">
        <v>3.24</v>
      </c>
      <c r="G1034" t="s">
        <v>130</v>
      </c>
      <c r="H1034">
        <v>35.695999999999998</v>
      </c>
      <c r="I1034">
        <v>-117.486</v>
      </c>
      <c r="J1034">
        <v>10.6</v>
      </c>
      <c r="K1034" t="s">
        <v>131</v>
      </c>
      <c r="L1034">
        <v>77</v>
      </c>
      <c r="M1034">
        <v>0.22</v>
      </c>
      <c r="N1034">
        <v>0.21</v>
      </c>
      <c r="O1034">
        <v>0.47</v>
      </c>
      <c r="P1034">
        <v>0</v>
      </c>
      <c r="Q1034">
        <v>85</v>
      </c>
      <c r="R1034">
        <v>30</v>
      </c>
      <c r="S1034">
        <v>84</v>
      </c>
      <c r="T1034">
        <v>29</v>
      </c>
      <c r="U1034">
        <v>39</v>
      </c>
      <c r="V1034">
        <v>56</v>
      </c>
      <c r="W1034">
        <v>46</v>
      </c>
      <c r="X1034" t="s">
        <v>133</v>
      </c>
      <c r="Y1034">
        <v>63</v>
      </c>
      <c r="Z1034">
        <v>60</v>
      </c>
      <c r="AA1034">
        <v>34</v>
      </c>
      <c r="AB1034">
        <v>57</v>
      </c>
    </row>
    <row r="1035" spans="1:28" ht="17" x14ac:dyDescent="0.25">
      <c r="A1035" s="3">
        <v>38468255</v>
      </c>
      <c r="B1035" s="1">
        <v>43652</v>
      </c>
      <c r="C1035" s="13">
        <v>0.90571354166666662</v>
      </c>
      <c r="D1035" t="s">
        <v>129</v>
      </c>
      <c r="E1035" t="s">
        <v>130</v>
      </c>
      <c r="F1035">
        <v>2.38</v>
      </c>
      <c r="G1035" t="s">
        <v>130</v>
      </c>
      <c r="H1035">
        <v>35.779000000000003</v>
      </c>
      <c r="I1035">
        <v>-117.604</v>
      </c>
      <c r="J1035">
        <v>2.2999999999999998</v>
      </c>
      <c r="K1035" t="s">
        <v>131</v>
      </c>
      <c r="L1035">
        <v>34</v>
      </c>
      <c r="M1035">
        <v>0.22</v>
      </c>
      <c r="N1035">
        <v>0.35</v>
      </c>
      <c r="O1035">
        <v>1.03</v>
      </c>
      <c r="P1035">
        <v>0</v>
      </c>
      <c r="Q1035">
        <v>117</v>
      </c>
      <c r="R1035">
        <v>84</v>
      </c>
      <c r="S1035">
        <v>170</v>
      </c>
      <c r="T1035">
        <v>43</v>
      </c>
      <c r="U1035">
        <v>38</v>
      </c>
      <c r="V1035">
        <v>20</v>
      </c>
      <c r="W1035">
        <v>38</v>
      </c>
      <c r="X1035" t="s">
        <v>132</v>
      </c>
      <c r="Y1035">
        <v>57</v>
      </c>
      <c r="Z1035">
        <v>70</v>
      </c>
      <c r="AA1035">
        <v>21</v>
      </c>
      <c r="AB1035">
        <v>36</v>
      </c>
    </row>
    <row r="1036" spans="1:28" x14ac:dyDescent="0.2">
      <c r="A1036" s="4">
        <v>38468279</v>
      </c>
      <c r="B1036" s="1">
        <v>43652</v>
      </c>
      <c r="C1036" s="13">
        <v>0.90800625000000001</v>
      </c>
      <c r="D1036" t="s">
        <v>129</v>
      </c>
      <c r="E1036" t="s">
        <v>130</v>
      </c>
      <c r="F1036">
        <v>2.4</v>
      </c>
      <c r="G1036" t="s">
        <v>130</v>
      </c>
      <c r="H1036">
        <v>35.643000000000001</v>
      </c>
      <c r="I1036">
        <v>-117.473</v>
      </c>
      <c r="J1036">
        <v>5.5</v>
      </c>
      <c r="K1036" t="s">
        <v>131</v>
      </c>
      <c r="L1036">
        <v>35</v>
      </c>
      <c r="M1036">
        <v>0.2</v>
      </c>
      <c r="N1036">
        <v>0.35</v>
      </c>
      <c r="O1036">
        <v>0.99</v>
      </c>
      <c r="P1036">
        <v>0</v>
      </c>
      <c r="Q1036">
        <v>329</v>
      </c>
      <c r="R1036">
        <v>85</v>
      </c>
      <c r="S1036">
        <v>172</v>
      </c>
      <c r="T1036">
        <v>31</v>
      </c>
      <c r="U1036">
        <v>37</v>
      </c>
      <c r="V1036">
        <v>20</v>
      </c>
      <c r="W1036">
        <v>47</v>
      </c>
      <c r="X1036" t="s">
        <v>133</v>
      </c>
      <c r="Y1036">
        <v>63</v>
      </c>
      <c r="Z1036">
        <v>33</v>
      </c>
      <c r="AA1036">
        <v>17</v>
      </c>
      <c r="AB1036">
        <v>106</v>
      </c>
    </row>
    <row r="1037" spans="1:28" x14ac:dyDescent="0.2">
      <c r="A1037" s="4">
        <v>38468343</v>
      </c>
      <c r="B1037" s="1">
        <v>43652</v>
      </c>
      <c r="C1037" s="13">
        <v>0.91250196759259261</v>
      </c>
      <c r="D1037" t="s">
        <v>129</v>
      </c>
      <c r="E1037" t="s">
        <v>130</v>
      </c>
      <c r="F1037">
        <v>2.74</v>
      </c>
      <c r="G1037" t="s">
        <v>130</v>
      </c>
      <c r="H1037">
        <v>35.707999999999998</v>
      </c>
      <c r="I1037">
        <v>-117.529</v>
      </c>
      <c r="J1037">
        <v>10.3</v>
      </c>
      <c r="K1037" t="s">
        <v>131</v>
      </c>
      <c r="L1037">
        <v>83</v>
      </c>
      <c r="M1037">
        <v>0.15</v>
      </c>
      <c r="N1037">
        <v>0.13</v>
      </c>
      <c r="O1037">
        <v>0.32</v>
      </c>
      <c r="P1037">
        <v>0</v>
      </c>
      <c r="Q1037">
        <v>291</v>
      </c>
      <c r="R1037">
        <v>84</v>
      </c>
      <c r="S1037">
        <v>175</v>
      </c>
      <c r="T1037">
        <v>20</v>
      </c>
      <c r="U1037">
        <v>22</v>
      </c>
      <c r="V1037">
        <v>22</v>
      </c>
      <c r="W1037">
        <v>25</v>
      </c>
      <c r="X1037" t="s">
        <v>131</v>
      </c>
      <c r="Y1037">
        <v>92</v>
      </c>
      <c r="Z1037">
        <v>33</v>
      </c>
      <c r="AA1037">
        <v>28</v>
      </c>
      <c r="AB1037">
        <v>135</v>
      </c>
    </row>
    <row r="1038" spans="1:28" ht="17" x14ac:dyDescent="0.25">
      <c r="A1038" s="3">
        <v>38468383</v>
      </c>
      <c r="B1038" s="1">
        <v>43652</v>
      </c>
      <c r="C1038" s="13">
        <v>0.91479849537037039</v>
      </c>
      <c r="D1038" t="s">
        <v>129</v>
      </c>
      <c r="E1038" t="s">
        <v>130</v>
      </c>
      <c r="F1038">
        <v>2.4900000000000002</v>
      </c>
      <c r="G1038" t="s">
        <v>130</v>
      </c>
      <c r="H1038">
        <v>35.878</v>
      </c>
      <c r="I1038">
        <v>-117.68600000000001</v>
      </c>
      <c r="J1038">
        <v>4.3</v>
      </c>
      <c r="K1038" t="s">
        <v>131</v>
      </c>
      <c r="L1038">
        <v>34</v>
      </c>
      <c r="M1038">
        <v>0.14000000000000001</v>
      </c>
      <c r="N1038">
        <v>0.22</v>
      </c>
      <c r="O1038">
        <v>0.47</v>
      </c>
      <c r="P1038">
        <v>0</v>
      </c>
      <c r="Q1038">
        <v>311</v>
      </c>
      <c r="R1038">
        <v>72</v>
      </c>
      <c r="S1038">
        <v>179</v>
      </c>
      <c r="T1038">
        <v>41</v>
      </c>
      <c r="U1038">
        <v>38</v>
      </c>
      <c r="V1038">
        <v>9</v>
      </c>
      <c r="W1038">
        <v>9</v>
      </c>
      <c r="X1038" t="s">
        <v>134</v>
      </c>
      <c r="Y1038">
        <v>44</v>
      </c>
      <c r="Z1038">
        <v>49</v>
      </c>
      <c r="AA1038">
        <v>9</v>
      </c>
      <c r="AB1038">
        <v>46</v>
      </c>
    </row>
    <row r="1039" spans="1:28" x14ac:dyDescent="0.2">
      <c r="A1039" s="4">
        <v>38468399</v>
      </c>
      <c r="B1039" s="1">
        <v>43652</v>
      </c>
      <c r="C1039" s="13">
        <v>0.91761759259259257</v>
      </c>
      <c r="D1039" t="s">
        <v>129</v>
      </c>
      <c r="E1039" t="s">
        <v>130</v>
      </c>
      <c r="F1039">
        <v>2.73</v>
      </c>
      <c r="G1039" t="s">
        <v>130</v>
      </c>
      <c r="H1039">
        <v>35.622999999999998</v>
      </c>
      <c r="I1039">
        <v>-117.459</v>
      </c>
      <c r="J1039">
        <v>2.6</v>
      </c>
      <c r="K1039" t="s">
        <v>131</v>
      </c>
      <c r="L1039">
        <v>80</v>
      </c>
      <c r="M1039">
        <v>0.14000000000000001</v>
      </c>
      <c r="N1039">
        <v>0.14000000000000001</v>
      </c>
      <c r="O1039">
        <v>0.25</v>
      </c>
      <c r="P1039">
        <v>0</v>
      </c>
      <c r="Q1039">
        <v>151</v>
      </c>
      <c r="R1039">
        <v>89</v>
      </c>
      <c r="S1039">
        <v>-166</v>
      </c>
      <c r="T1039">
        <v>12</v>
      </c>
      <c r="U1039">
        <v>13</v>
      </c>
      <c r="V1039">
        <v>26</v>
      </c>
      <c r="W1039">
        <v>12</v>
      </c>
      <c r="X1039" t="s">
        <v>131</v>
      </c>
      <c r="Y1039">
        <v>100</v>
      </c>
      <c r="Z1039">
        <v>67</v>
      </c>
      <c r="AA1039">
        <v>32</v>
      </c>
      <c r="AB1039">
        <v>65</v>
      </c>
    </row>
    <row r="1040" spans="1:28" ht="17" x14ac:dyDescent="0.25">
      <c r="A1040" s="3">
        <v>38468407</v>
      </c>
      <c r="B1040" s="1">
        <v>43652</v>
      </c>
      <c r="C1040" s="13">
        <v>0.91955532407407414</v>
      </c>
      <c r="D1040" t="s">
        <v>129</v>
      </c>
      <c r="E1040" t="s">
        <v>130</v>
      </c>
      <c r="F1040">
        <v>3.03</v>
      </c>
      <c r="G1040" t="s">
        <v>130</v>
      </c>
      <c r="H1040">
        <v>35.630000000000003</v>
      </c>
      <c r="I1040">
        <v>-117.46</v>
      </c>
      <c r="J1040">
        <v>2.5</v>
      </c>
      <c r="K1040" t="s">
        <v>131</v>
      </c>
      <c r="L1040">
        <v>83</v>
      </c>
      <c r="M1040">
        <v>0.15</v>
      </c>
      <c r="N1040">
        <v>0.14000000000000001</v>
      </c>
      <c r="O1040">
        <v>0.26</v>
      </c>
      <c r="P1040">
        <v>0</v>
      </c>
      <c r="Q1040">
        <v>312</v>
      </c>
      <c r="R1040">
        <v>53</v>
      </c>
      <c r="S1040">
        <v>143</v>
      </c>
      <c r="T1040">
        <v>34</v>
      </c>
      <c r="U1040">
        <v>37</v>
      </c>
      <c r="V1040">
        <v>23</v>
      </c>
      <c r="W1040">
        <v>18</v>
      </c>
      <c r="X1040" t="s">
        <v>134</v>
      </c>
      <c r="Y1040">
        <v>50</v>
      </c>
      <c r="Z1040">
        <v>67</v>
      </c>
      <c r="AA1040">
        <v>27</v>
      </c>
      <c r="AB1040">
        <v>52</v>
      </c>
    </row>
    <row r="1041" spans="1:28" ht="17" x14ac:dyDescent="0.25">
      <c r="A1041" s="3">
        <v>38468479</v>
      </c>
      <c r="B1041" s="1">
        <v>43652</v>
      </c>
      <c r="C1041" s="13">
        <v>0.93002025462962967</v>
      </c>
      <c r="D1041" t="s">
        <v>129</v>
      </c>
      <c r="E1041" t="s">
        <v>130</v>
      </c>
      <c r="F1041">
        <v>2.06</v>
      </c>
      <c r="G1041" t="s">
        <v>130</v>
      </c>
      <c r="H1041">
        <v>35.613</v>
      </c>
      <c r="I1041">
        <v>-117.446</v>
      </c>
      <c r="J1041">
        <v>6.7</v>
      </c>
      <c r="K1041" t="s">
        <v>131</v>
      </c>
      <c r="L1041">
        <v>32</v>
      </c>
      <c r="M1041">
        <v>0.2</v>
      </c>
      <c r="N1041">
        <v>0.36</v>
      </c>
      <c r="O1041">
        <v>0.62</v>
      </c>
      <c r="P1041">
        <v>0</v>
      </c>
      <c r="Q1041">
        <v>12</v>
      </c>
      <c r="R1041">
        <v>36</v>
      </c>
      <c r="S1041">
        <v>113</v>
      </c>
      <c r="T1041">
        <v>35</v>
      </c>
      <c r="U1041">
        <v>38</v>
      </c>
      <c r="V1041">
        <v>17</v>
      </c>
      <c r="W1041">
        <v>31</v>
      </c>
      <c r="X1041" t="s">
        <v>132</v>
      </c>
      <c r="Y1041">
        <v>53</v>
      </c>
      <c r="Z1041">
        <v>26</v>
      </c>
      <c r="AA1041">
        <v>12</v>
      </c>
      <c r="AB1041">
        <v>141</v>
      </c>
    </row>
    <row r="1042" spans="1:28" ht="17" x14ac:dyDescent="0.25">
      <c r="A1042" s="3">
        <v>38468503</v>
      </c>
      <c r="B1042" s="1">
        <v>43652</v>
      </c>
      <c r="C1042" s="13">
        <v>0.93199270833333336</v>
      </c>
      <c r="D1042" t="s">
        <v>129</v>
      </c>
      <c r="E1042" t="s">
        <v>130</v>
      </c>
      <c r="F1042">
        <v>2.0299999999999998</v>
      </c>
      <c r="G1042" t="s">
        <v>130</v>
      </c>
      <c r="H1042">
        <v>35.847000000000001</v>
      </c>
      <c r="I1042">
        <v>-117.7</v>
      </c>
      <c r="J1042">
        <v>3.8</v>
      </c>
      <c r="K1042" t="s">
        <v>131</v>
      </c>
      <c r="L1042">
        <v>32</v>
      </c>
      <c r="M1042">
        <v>0.2</v>
      </c>
      <c r="N1042">
        <v>0.33</v>
      </c>
      <c r="O1042">
        <v>0.92</v>
      </c>
      <c r="P1042">
        <v>0</v>
      </c>
      <c r="Q1042">
        <v>204</v>
      </c>
      <c r="R1042">
        <v>84</v>
      </c>
      <c r="S1042">
        <v>-74</v>
      </c>
      <c r="T1042">
        <v>48</v>
      </c>
      <c r="U1042">
        <v>41</v>
      </c>
      <c r="V1042">
        <v>17</v>
      </c>
      <c r="W1042">
        <v>41</v>
      </c>
      <c r="X1042" t="s">
        <v>134</v>
      </c>
      <c r="Y1042">
        <v>42</v>
      </c>
      <c r="Z1042">
        <v>59</v>
      </c>
      <c r="AA1042">
        <v>8</v>
      </c>
      <c r="AB1042">
        <v>68</v>
      </c>
    </row>
    <row r="1043" spans="1:28" x14ac:dyDescent="0.2">
      <c r="A1043" s="4">
        <v>38468519</v>
      </c>
      <c r="B1043" s="1">
        <v>43652</v>
      </c>
      <c r="C1043" s="13">
        <v>0.93322083333333339</v>
      </c>
      <c r="D1043" t="s">
        <v>129</v>
      </c>
      <c r="E1043" t="s">
        <v>130</v>
      </c>
      <c r="F1043">
        <v>2.71</v>
      </c>
      <c r="G1043" t="s">
        <v>130</v>
      </c>
      <c r="H1043">
        <v>35.621000000000002</v>
      </c>
      <c r="I1043">
        <v>-117.437</v>
      </c>
      <c r="J1043">
        <v>7.8</v>
      </c>
      <c r="K1043" t="s">
        <v>131</v>
      </c>
      <c r="L1043">
        <v>77</v>
      </c>
      <c r="M1043">
        <v>0.16</v>
      </c>
      <c r="N1043">
        <v>0.15</v>
      </c>
      <c r="O1043">
        <v>0.44</v>
      </c>
      <c r="P1043">
        <v>0</v>
      </c>
      <c r="Q1043">
        <v>292</v>
      </c>
      <c r="R1043">
        <v>84</v>
      </c>
      <c r="S1043">
        <v>-179</v>
      </c>
      <c r="T1043">
        <v>16</v>
      </c>
      <c r="U1043">
        <v>17</v>
      </c>
      <c r="V1043">
        <v>24</v>
      </c>
      <c r="W1043">
        <v>11</v>
      </c>
      <c r="X1043" t="s">
        <v>131</v>
      </c>
      <c r="Y1043">
        <v>100</v>
      </c>
      <c r="Z1043">
        <v>27</v>
      </c>
      <c r="AA1043">
        <v>30</v>
      </c>
      <c r="AB1043">
        <v>127</v>
      </c>
    </row>
    <row r="1044" spans="1:28" x14ac:dyDescent="0.2">
      <c r="A1044" s="4">
        <v>38468551</v>
      </c>
      <c r="B1044" s="1">
        <v>43652</v>
      </c>
      <c r="C1044" s="13">
        <v>0.93541041666666669</v>
      </c>
      <c r="D1044" t="s">
        <v>129</v>
      </c>
      <c r="E1044" t="s">
        <v>130</v>
      </c>
      <c r="F1044">
        <v>2.87</v>
      </c>
      <c r="G1044" t="s">
        <v>130</v>
      </c>
      <c r="H1044">
        <v>35.713999999999999</v>
      </c>
      <c r="I1044">
        <v>-117.498</v>
      </c>
      <c r="J1044">
        <v>2.7</v>
      </c>
      <c r="K1044" t="s">
        <v>131</v>
      </c>
      <c r="L1044">
        <v>79</v>
      </c>
      <c r="M1044">
        <v>0.17</v>
      </c>
      <c r="N1044">
        <v>0.14000000000000001</v>
      </c>
      <c r="O1044">
        <v>0.34</v>
      </c>
      <c r="P1044">
        <v>0</v>
      </c>
      <c r="Q1044">
        <v>161</v>
      </c>
      <c r="R1044">
        <v>25</v>
      </c>
      <c r="S1044">
        <v>98</v>
      </c>
      <c r="T1044">
        <v>44</v>
      </c>
      <c r="U1044">
        <v>53</v>
      </c>
      <c r="V1044">
        <v>23</v>
      </c>
      <c r="W1044">
        <v>27</v>
      </c>
      <c r="X1044" t="s">
        <v>134</v>
      </c>
      <c r="Y1044">
        <v>42</v>
      </c>
      <c r="Z1044">
        <v>65</v>
      </c>
      <c r="AA1044">
        <v>28</v>
      </c>
      <c r="AB1044">
        <v>43</v>
      </c>
    </row>
    <row r="1045" spans="1:28" x14ac:dyDescent="0.2">
      <c r="A1045" s="4">
        <v>38468591</v>
      </c>
      <c r="B1045" s="1">
        <v>43652</v>
      </c>
      <c r="C1045" s="13">
        <v>0.9380574074074074</v>
      </c>
      <c r="D1045" t="s">
        <v>129</v>
      </c>
      <c r="E1045" t="s">
        <v>130</v>
      </c>
      <c r="F1045">
        <v>2.74</v>
      </c>
      <c r="G1045" t="s">
        <v>130</v>
      </c>
      <c r="H1045">
        <v>35.914000000000001</v>
      </c>
      <c r="I1045">
        <v>-117.71599999999999</v>
      </c>
      <c r="J1045">
        <v>2.2000000000000002</v>
      </c>
      <c r="K1045" t="s">
        <v>131</v>
      </c>
      <c r="L1045">
        <v>84</v>
      </c>
      <c r="M1045">
        <v>0.14000000000000001</v>
      </c>
      <c r="N1045">
        <v>0.1</v>
      </c>
      <c r="O1045">
        <v>0.18</v>
      </c>
      <c r="P1045">
        <v>0</v>
      </c>
      <c r="Q1045">
        <v>311</v>
      </c>
      <c r="R1045">
        <v>74</v>
      </c>
      <c r="S1045">
        <v>177</v>
      </c>
      <c r="T1045">
        <v>25</v>
      </c>
      <c r="U1045">
        <v>27</v>
      </c>
      <c r="V1045">
        <v>21</v>
      </c>
      <c r="W1045">
        <v>20</v>
      </c>
      <c r="X1045" t="s">
        <v>133</v>
      </c>
      <c r="Y1045">
        <v>68</v>
      </c>
      <c r="Z1045">
        <v>68</v>
      </c>
      <c r="AA1045">
        <v>28</v>
      </c>
      <c r="AB1045">
        <v>40</v>
      </c>
    </row>
    <row r="1046" spans="1:28" x14ac:dyDescent="0.2">
      <c r="A1046" s="4">
        <v>38468663</v>
      </c>
      <c r="B1046" s="1">
        <v>43652</v>
      </c>
      <c r="C1046" s="13">
        <v>0.94506261574074069</v>
      </c>
      <c r="D1046" t="s">
        <v>129</v>
      </c>
      <c r="E1046" t="s">
        <v>130</v>
      </c>
      <c r="F1046">
        <v>2.11</v>
      </c>
      <c r="G1046" t="s">
        <v>130</v>
      </c>
      <c r="H1046">
        <v>35.71</v>
      </c>
      <c r="I1046">
        <v>-117.541</v>
      </c>
      <c r="J1046">
        <v>4</v>
      </c>
      <c r="K1046" t="s">
        <v>131</v>
      </c>
      <c r="L1046">
        <v>30</v>
      </c>
      <c r="M1046">
        <v>0.28999999999999998</v>
      </c>
      <c r="N1046">
        <v>0.46</v>
      </c>
      <c r="O1046">
        <v>1.59</v>
      </c>
      <c r="P1046">
        <v>0</v>
      </c>
      <c r="Q1046">
        <v>306</v>
      </c>
      <c r="R1046">
        <v>68</v>
      </c>
      <c r="S1046">
        <v>-162</v>
      </c>
      <c r="T1046">
        <v>21</v>
      </c>
      <c r="U1046">
        <v>26</v>
      </c>
      <c r="V1046">
        <v>17</v>
      </c>
      <c r="W1046">
        <v>28</v>
      </c>
      <c r="X1046" t="s">
        <v>131</v>
      </c>
      <c r="Y1046">
        <v>89</v>
      </c>
      <c r="Z1046">
        <v>57</v>
      </c>
      <c r="AA1046">
        <v>12</v>
      </c>
      <c r="AB1046">
        <v>84</v>
      </c>
    </row>
    <row r="1047" spans="1:28" x14ac:dyDescent="0.2">
      <c r="A1047" s="4">
        <v>38468671</v>
      </c>
      <c r="B1047" s="1">
        <v>43652</v>
      </c>
      <c r="C1047" s="13">
        <v>0.94544224537037047</v>
      </c>
      <c r="D1047" t="s">
        <v>129</v>
      </c>
      <c r="E1047" t="s">
        <v>130</v>
      </c>
      <c r="F1047">
        <v>2.64</v>
      </c>
      <c r="G1047" t="s">
        <v>130</v>
      </c>
      <c r="H1047">
        <v>35.654000000000003</v>
      </c>
      <c r="I1047">
        <v>-117.52500000000001</v>
      </c>
      <c r="J1047">
        <v>11.9</v>
      </c>
      <c r="K1047" t="s">
        <v>131</v>
      </c>
      <c r="L1047">
        <v>48</v>
      </c>
      <c r="M1047">
        <v>0.15</v>
      </c>
      <c r="N1047">
        <v>0.2</v>
      </c>
      <c r="O1047">
        <v>0.55000000000000004</v>
      </c>
      <c r="P1047">
        <v>0</v>
      </c>
      <c r="Q1047">
        <v>334</v>
      </c>
      <c r="R1047">
        <v>86</v>
      </c>
      <c r="S1047">
        <v>-175</v>
      </c>
      <c r="T1047">
        <v>17</v>
      </c>
      <c r="U1047">
        <v>18</v>
      </c>
      <c r="V1047">
        <v>17</v>
      </c>
      <c r="W1047">
        <v>0</v>
      </c>
      <c r="X1047" t="s">
        <v>131</v>
      </c>
      <c r="Y1047">
        <v>100</v>
      </c>
      <c r="Z1047">
        <v>34</v>
      </c>
      <c r="AA1047">
        <v>21</v>
      </c>
      <c r="AB1047">
        <v>132</v>
      </c>
    </row>
    <row r="1048" spans="1:28" x14ac:dyDescent="0.2">
      <c r="A1048" s="4">
        <v>38468727</v>
      </c>
      <c r="B1048" s="1">
        <v>43652</v>
      </c>
      <c r="C1048" s="13">
        <v>0.94948518518518521</v>
      </c>
      <c r="D1048" t="s">
        <v>129</v>
      </c>
      <c r="E1048" t="s">
        <v>130</v>
      </c>
      <c r="F1048">
        <v>2.29</v>
      </c>
      <c r="G1048" t="s">
        <v>130</v>
      </c>
      <c r="H1048">
        <v>35.738999999999997</v>
      </c>
      <c r="I1048">
        <v>-117.55800000000001</v>
      </c>
      <c r="J1048">
        <v>1.5</v>
      </c>
      <c r="K1048" t="s">
        <v>131</v>
      </c>
      <c r="L1048">
        <v>32</v>
      </c>
      <c r="M1048">
        <v>0.19</v>
      </c>
      <c r="N1048">
        <v>0.27</v>
      </c>
      <c r="O1048">
        <v>0.64</v>
      </c>
      <c r="P1048">
        <v>0</v>
      </c>
      <c r="Q1048">
        <v>295</v>
      </c>
      <c r="R1048">
        <v>81</v>
      </c>
      <c r="S1048">
        <v>173</v>
      </c>
      <c r="T1048">
        <v>30</v>
      </c>
      <c r="U1048">
        <v>39</v>
      </c>
      <c r="V1048">
        <v>17</v>
      </c>
      <c r="W1048">
        <v>18</v>
      </c>
      <c r="X1048" t="s">
        <v>133</v>
      </c>
      <c r="Y1048">
        <v>63</v>
      </c>
      <c r="Z1048">
        <v>61</v>
      </c>
      <c r="AA1048">
        <v>12</v>
      </c>
      <c r="AB1048">
        <v>72</v>
      </c>
    </row>
    <row r="1049" spans="1:28" ht="17" x14ac:dyDescent="0.25">
      <c r="A1049" s="3">
        <v>38468767</v>
      </c>
      <c r="B1049" s="1">
        <v>43652</v>
      </c>
      <c r="C1049" s="13">
        <v>0.95249895833333331</v>
      </c>
      <c r="D1049" t="s">
        <v>129</v>
      </c>
      <c r="E1049" t="s">
        <v>130</v>
      </c>
      <c r="F1049">
        <v>3.16</v>
      </c>
      <c r="G1049" t="s">
        <v>130</v>
      </c>
      <c r="H1049">
        <v>35.634999999999998</v>
      </c>
      <c r="I1049">
        <v>-117.456</v>
      </c>
      <c r="J1049">
        <v>6.3</v>
      </c>
      <c r="K1049" t="s">
        <v>131</v>
      </c>
      <c r="L1049">
        <v>91</v>
      </c>
      <c r="M1049">
        <v>0.13</v>
      </c>
      <c r="N1049">
        <v>0.13</v>
      </c>
      <c r="O1049">
        <v>0.3</v>
      </c>
      <c r="P1049">
        <v>0</v>
      </c>
      <c r="Q1049">
        <v>321</v>
      </c>
      <c r="R1049">
        <v>3</v>
      </c>
      <c r="S1049">
        <v>-17</v>
      </c>
      <c r="T1049">
        <v>23</v>
      </c>
      <c r="U1049">
        <v>21</v>
      </c>
      <c r="V1049">
        <v>94</v>
      </c>
      <c r="W1049">
        <v>43</v>
      </c>
      <c r="X1049" t="s">
        <v>131</v>
      </c>
      <c r="Y1049">
        <v>90</v>
      </c>
      <c r="Z1049">
        <v>78</v>
      </c>
      <c r="AA1049">
        <v>46</v>
      </c>
      <c r="AB1049">
        <v>64</v>
      </c>
    </row>
    <row r="1050" spans="1:28" ht="17" x14ac:dyDescent="0.25">
      <c r="A1050" s="3">
        <v>38468839</v>
      </c>
      <c r="B1050" s="1">
        <v>43652</v>
      </c>
      <c r="C1050" s="13">
        <v>0.95759259259259266</v>
      </c>
      <c r="D1050" t="s">
        <v>129</v>
      </c>
      <c r="E1050" t="s">
        <v>130</v>
      </c>
      <c r="F1050">
        <v>2.48</v>
      </c>
      <c r="G1050" t="s">
        <v>130</v>
      </c>
      <c r="H1050">
        <v>35.716000000000001</v>
      </c>
      <c r="I1050">
        <v>-117.553</v>
      </c>
      <c r="J1050">
        <v>5</v>
      </c>
      <c r="K1050" t="s">
        <v>131</v>
      </c>
      <c r="L1050">
        <v>42</v>
      </c>
      <c r="M1050">
        <v>0.15</v>
      </c>
      <c r="N1050">
        <v>0.19</v>
      </c>
      <c r="O1050">
        <v>0.57999999999999996</v>
      </c>
      <c r="P1050">
        <v>0</v>
      </c>
      <c r="Q1050">
        <v>342</v>
      </c>
      <c r="R1050">
        <v>90</v>
      </c>
      <c r="S1050">
        <v>170</v>
      </c>
      <c r="T1050">
        <v>20</v>
      </c>
      <c r="U1050">
        <v>17</v>
      </c>
      <c r="V1050">
        <v>18</v>
      </c>
      <c r="W1050">
        <v>21</v>
      </c>
      <c r="X1050" t="s">
        <v>131</v>
      </c>
      <c r="Y1050">
        <v>93</v>
      </c>
      <c r="Z1050">
        <v>70</v>
      </c>
      <c r="AA1050">
        <v>18</v>
      </c>
      <c r="AB1050">
        <v>35</v>
      </c>
    </row>
    <row r="1051" spans="1:28" x14ac:dyDescent="0.2">
      <c r="A1051" s="4">
        <v>38468927</v>
      </c>
      <c r="B1051" s="1">
        <v>43652</v>
      </c>
      <c r="C1051" s="13">
        <v>0.96329085648148149</v>
      </c>
      <c r="D1051" t="s">
        <v>129</v>
      </c>
      <c r="E1051" t="s">
        <v>130</v>
      </c>
      <c r="F1051">
        <v>2.62</v>
      </c>
      <c r="G1051" t="s">
        <v>130</v>
      </c>
      <c r="H1051">
        <v>35.652999999999999</v>
      </c>
      <c r="I1051">
        <v>-117.46299999999999</v>
      </c>
      <c r="J1051">
        <v>4</v>
      </c>
      <c r="K1051" t="s">
        <v>131</v>
      </c>
      <c r="L1051">
        <v>54</v>
      </c>
      <c r="M1051">
        <v>0.13</v>
      </c>
      <c r="N1051">
        <v>0.15</v>
      </c>
      <c r="O1051">
        <v>0.43</v>
      </c>
      <c r="P1051">
        <v>0</v>
      </c>
      <c r="Q1051">
        <v>351</v>
      </c>
      <c r="R1051">
        <v>76</v>
      </c>
      <c r="S1051">
        <v>-170</v>
      </c>
      <c r="T1051">
        <v>29</v>
      </c>
      <c r="U1051">
        <v>27</v>
      </c>
      <c r="V1051">
        <v>11</v>
      </c>
      <c r="W1051">
        <v>11</v>
      </c>
      <c r="X1051" t="s">
        <v>133</v>
      </c>
      <c r="Y1051">
        <v>81</v>
      </c>
      <c r="Z1051">
        <v>59</v>
      </c>
      <c r="AA1051">
        <v>19</v>
      </c>
      <c r="AB1051">
        <v>66</v>
      </c>
    </row>
    <row r="1052" spans="1:28" ht="17" x14ac:dyDescent="0.25">
      <c r="A1052" s="3">
        <v>38468975</v>
      </c>
      <c r="B1052" s="1">
        <v>43652</v>
      </c>
      <c r="C1052" s="13">
        <v>0.9674118055555555</v>
      </c>
      <c r="D1052" t="s">
        <v>129</v>
      </c>
      <c r="E1052" t="s">
        <v>130</v>
      </c>
      <c r="F1052">
        <v>2.46</v>
      </c>
      <c r="G1052" t="s">
        <v>130</v>
      </c>
      <c r="H1052">
        <v>35.728999999999999</v>
      </c>
      <c r="I1052">
        <v>-117.544</v>
      </c>
      <c r="J1052">
        <v>6.7</v>
      </c>
      <c r="K1052" t="s">
        <v>131</v>
      </c>
      <c r="L1052">
        <v>51</v>
      </c>
      <c r="M1052">
        <v>0.13</v>
      </c>
      <c r="N1052">
        <v>0.17</v>
      </c>
      <c r="O1052">
        <v>0.56999999999999995</v>
      </c>
      <c r="P1052">
        <v>0</v>
      </c>
      <c r="Q1052">
        <v>134</v>
      </c>
      <c r="R1052">
        <v>80</v>
      </c>
      <c r="S1052">
        <v>169</v>
      </c>
      <c r="T1052">
        <v>20</v>
      </c>
      <c r="U1052">
        <v>22</v>
      </c>
      <c r="V1052">
        <v>21</v>
      </c>
      <c r="W1052">
        <v>32</v>
      </c>
      <c r="X1052" t="s">
        <v>131</v>
      </c>
      <c r="Y1052">
        <v>89</v>
      </c>
      <c r="Z1052">
        <v>21</v>
      </c>
      <c r="AA1052">
        <v>16</v>
      </c>
      <c r="AB1052">
        <v>136</v>
      </c>
    </row>
    <row r="1053" spans="1:28" x14ac:dyDescent="0.2">
      <c r="A1053" s="4">
        <v>38468983</v>
      </c>
      <c r="B1053" s="1">
        <v>43652</v>
      </c>
      <c r="C1053" s="13">
        <v>0.96783229166666673</v>
      </c>
      <c r="D1053" t="s">
        <v>129</v>
      </c>
      <c r="E1053" t="s">
        <v>130</v>
      </c>
      <c r="F1053">
        <v>2.29</v>
      </c>
      <c r="G1053" t="s">
        <v>130</v>
      </c>
      <c r="H1053">
        <v>35.668999999999997</v>
      </c>
      <c r="I1053">
        <v>-117.511</v>
      </c>
      <c r="J1053">
        <v>1.3</v>
      </c>
      <c r="K1053" t="s">
        <v>131</v>
      </c>
      <c r="L1053">
        <v>34</v>
      </c>
      <c r="M1053">
        <v>0.23</v>
      </c>
      <c r="N1053">
        <v>0.32</v>
      </c>
      <c r="O1053">
        <v>0.83</v>
      </c>
      <c r="P1053">
        <v>0</v>
      </c>
      <c r="Q1053">
        <v>292</v>
      </c>
      <c r="R1053">
        <v>65</v>
      </c>
      <c r="S1053">
        <v>169</v>
      </c>
      <c r="T1053">
        <v>25</v>
      </c>
      <c r="U1053">
        <v>23</v>
      </c>
      <c r="V1053">
        <v>18</v>
      </c>
      <c r="W1053">
        <v>8</v>
      </c>
      <c r="X1053" t="s">
        <v>131</v>
      </c>
      <c r="Y1053">
        <v>85</v>
      </c>
      <c r="Z1053">
        <v>64</v>
      </c>
      <c r="AA1053">
        <v>16</v>
      </c>
      <c r="AB1053">
        <v>96</v>
      </c>
    </row>
    <row r="1054" spans="1:28" ht="17" x14ac:dyDescent="0.25">
      <c r="A1054" s="3">
        <v>38469031</v>
      </c>
      <c r="B1054" s="1">
        <v>43652</v>
      </c>
      <c r="C1054" s="13">
        <v>0.97055543981481485</v>
      </c>
      <c r="D1054" t="s">
        <v>129</v>
      </c>
      <c r="E1054" t="s">
        <v>130</v>
      </c>
      <c r="F1054">
        <v>2.59</v>
      </c>
      <c r="G1054" t="s">
        <v>130</v>
      </c>
      <c r="H1054">
        <v>35.906999999999996</v>
      </c>
      <c r="I1054">
        <v>-117.70699999999999</v>
      </c>
      <c r="J1054">
        <v>2.8</v>
      </c>
      <c r="K1054" t="s">
        <v>131</v>
      </c>
      <c r="L1054">
        <v>72</v>
      </c>
      <c r="M1054">
        <v>0.15</v>
      </c>
      <c r="N1054">
        <v>0.13</v>
      </c>
      <c r="O1054">
        <v>0.28999999999999998</v>
      </c>
      <c r="P1054">
        <v>0</v>
      </c>
      <c r="Q1054">
        <v>140</v>
      </c>
      <c r="R1054">
        <v>64</v>
      </c>
      <c r="S1054">
        <v>-143</v>
      </c>
      <c r="T1054">
        <v>42</v>
      </c>
      <c r="U1054">
        <v>36</v>
      </c>
      <c r="V1054">
        <v>26</v>
      </c>
      <c r="W1054">
        <v>23</v>
      </c>
      <c r="X1054" t="s">
        <v>132</v>
      </c>
      <c r="Y1054">
        <v>61</v>
      </c>
      <c r="Z1054">
        <v>66</v>
      </c>
      <c r="AA1054">
        <v>24</v>
      </c>
      <c r="AB1054">
        <v>48</v>
      </c>
    </row>
    <row r="1055" spans="1:28" ht="17" x14ac:dyDescent="0.25">
      <c r="A1055" s="3">
        <v>38469047</v>
      </c>
      <c r="B1055" s="1">
        <v>43652</v>
      </c>
      <c r="C1055" s="13">
        <v>0.97221099537037048</v>
      </c>
      <c r="D1055" t="s">
        <v>129</v>
      </c>
      <c r="E1055" t="s">
        <v>130</v>
      </c>
      <c r="F1055">
        <v>2.46</v>
      </c>
      <c r="G1055" t="s">
        <v>130</v>
      </c>
      <c r="H1055">
        <v>35.89</v>
      </c>
      <c r="I1055">
        <v>-117.72</v>
      </c>
      <c r="J1055">
        <v>4.9000000000000004</v>
      </c>
      <c r="K1055" t="s">
        <v>131</v>
      </c>
      <c r="L1055">
        <v>45</v>
      </c>
      <c r="M1055">
        <v>0.14000000000000001</v>
      </c>
      <c r="N1055">
        <v>0.18</v>
      </c>
      <c r="O1055">
        <v>0.96</v>
      </c>
      <c r="P1055">
        <v>0</v>
      </c>
      <c r="Q1055">
        <v>317</v>
      </c>
      <c r="R1055">
        <v>90</v>
      </c>
      <c r="S1055">
        <v>166</v>
      </c>
      <c r="T1055">
        <v>25</v>
      </c>
      <c r="U1055">
        <v>20</v>
      </c>
      <c r="V1055">
        <v>18</v>
      </c>
      <c r="W1055">
        <v>23</v>
      </c>
      <c r="X1055" t="s">
        <v>131</v>
      </c>
      <c r="Y1055">
        <v>92</v>
      </c>
      <c r="Z1055">
        <v>63</v>
      </c>
      <c r="AA1055">
        <v>11</v>
      </c>
      <c r="AB1055">
        <v>46</v>
      </c>
    </row>
    <row r="1056" spans="1:28" ht="17" x14ac:dyDescent="0.25">
      <c r="A1056" s="3">
        <v>38469063</v>
      </c>
      <c r="B1056" s="1">
        <v>43652</v>
      </c>
      <c r="C1056" s="13">
        <v>0.97300960648148138</v>
      </c>
      <c r="D1056" t="s">
        <v>129</v>
      </c>
      <c r="E1056" t="s">
        <v>130</v>
      </c>
      <c r="F1056">
        <v>2.13</v>
      </c>
      <c r="G1056" t="s">
        <v>130</v>
      </c>
      <c r="H1056">
        <v>35.64</v>
      </c>
      <c r="I1056">
        <v>-117.43899999999999</v>
      </c>
      <c r="J1056">
        <v>5.8</v>
      </c>
      <c r="K1056" t="s">
        <v>131</v>
      </c>
      <c r="L1056">
        <v>28</v>
      </c>
      <c r="M1056">
        <v>0.17</v>
      </c>
      <c r="N1056">
        <v>0.35</v>
      </c>
      <c r="O1056">
        <v>1.06</v>
      </c>
      <c r="P1056">
        <v>0</v>
      </c>
      <c r="Q1056">
        <v>238</v>
      </c>
      <c r="R1056">
        <v>17</v>
      </c>
      <c r="S1056">
        <v>-153</v>
      </c>
      <c r="T1056">
        <v>60</v>
      </c>
      <c r="U1056">
        <v>46</v>
      </c>
      <c r="V1056">
        <v>16</v>
      </c>
      <c r="W1056">
        <v>50</v>
      </c>
      <c r="X1056" t="s">
        <v>134</v>
      </c>
      <c r="Y1056">
        <v>39</v>
      </c>
      <c r="Z1056">
        <v>34</v>
      </c>
      <c r="AA1056">
        <v>8</v>
      </c>
      <c r="AB1056">
        <v>113</v>
      </c>
    </row>
    <row r="1057" spans="1:28" ht="17" x14ac:dyDescent="0.25">
      <c r="A1057" s="3">
        <v>38469079</v>
      </c>
      <c r="B1057" s="1">
        <v>43652</v>
      </c>
      <c r="C1057" s="13">
        <v>0.97331215277777783</v>
      </c>
      <c r="D1057" t="s">
        <v>129</v>
      </c>
      <c r="E1057" t="s">
        <v>130</v>
      </c>
      <c r="F1057">
        <v>3.71</v>
      </c>
      <c r="G1057" t="s">
        <v>47</v>
      </c>
      <c r="H1057">
        <v>35.700000000000003</v>
      </c>
      <c r="I1057">
        <v>-117.508</v>
      </c>
      <c r="J1057">
        <v>9.1999999999999993</v>
      </c>
      <c r="K1057" t="s">
        <v>131</v>
      </c>
      <c r="L1057">
        <v>73</v>
      </c>
      <c r="M1057">
        <v>0.14000000000000001</v>
      </c>
      <c r="N1057">
        <v>0.14000000000000001</v>
      </c>
      <c r="O1057">
        <v>0.34</v>
      </c>
      <c r="P1057">
        <v>0</v>
      </c>
      <c r="Q1057">
        <v>14</v>
      </c>
      <c r="R1057">
        <v>64</v>
      </c>
      <c r="S1057">
        <v>-163</v>
      </c>
      <c r="T1057">
        <v>15</v>
      </c>
      <c r="U1057">
        <v>19</v>
      </c>
      <c r="V1057">
        <v>150</v>
      </c>
      <c r="W1057">
        <v>29</v>
      </c>
      <c r="X1057" t="s">
        <v>131</v>
      </c>
      <c r="Y1057">
        <v>92</v>
      </c>
      <c r="Z1057">
        <v>63</v>
      </c>
      <c r="AA1057">
        <v>75</v>
      </c>
      <c r="AB1057">
        <v>79</v>
      </c>
    </row>
    <row r="1058" spans="1:28" x14ac:dyDescent="0.2">
      <c r="A1058" s="4">
        <v>38469095</v>
      </c>
      <c r="B1058" s="1">
        <v>43652</v>
      </c>
      <c r="C1058" s="13">
        <v>0.97428611111111108</v>
      </c>
      <c r="D1058" t="s">
        <v>129</v>
      </c>
      <c r="E1058" t="s">
        <v>130</v>
      </c>
      <c r="F1058">
        <v>2.78</v>
      </c>
      <c r="G1058" t="s">
        <v>130</v>
      </c>
      <c r="H1058">
        <v>35.875999999999998</v>
      </c>
      <c r="I1058">
        <v>-117.705</v>
      </c>
      <c r="J1058">
        <v>5</v>
      </c>
      <c r="K1058" t="s">
        <v>131</v>
      </c>
      <c r="L1058">
        <v>72</v>
      </c>
      <c r="M1058">
        <v>0.15</v>
      </c>
      <c r="N1058">
        <v>0.13</v>
      </c>
      <c r="O1058">
        <v>0.32</v>
      </c>
      <c r="P1058">
        <v>0</v>
      </c>
      <c r="Q1058">
        <v>344</v>
      </c>
      <c r="R1058">
        <v>85</v>
      </c>
      <c r="S1058">
        <v>-178</v>
      </c>
      <c r="T1058">
        <v>19</v>
      </c>
      <c r="U1058">
        <v>21</v>
      </c>
      <c r="V1058">
        <v>26</v>
      </c>
      <c r="W1058">
        <v>20</v>
      </c>
      <c r="X1058" t="s">
        <v>131</v>
      </c>
      <c r="Y1058">
        <v>95</v>
      </c>
      <c r="Z1058">
        <v>48</v>
      </c>
      <c r="AA1058">
        <v>13</v>
      </c>
      <c r="AB1058">
        <v>83</v>
      </c>
    </row>
    <row r="1059" spans="1:28" ht="17" x14ac:dyDescent="0.25">
      <c r="A1059" s="3">
        <v>38469119</v>
      </c>
      <c r="B1059" s="1">
        <v>43652</v>
      </c>
      <c r="C1059" s="13">
        <v>0.97664687500000003</v>
      </c>
      <c r="D1059" t="s">
        <v>129</v>
      </c>
      <c r="E1059" t="s">
        <v>130</v>
      </c>
      <c r="F1059">
        <v>3.29</v>
      </c>
      <c r="G1059" t="s">
        <v>130</v>
      </c>
      <c r="H1059">
        <v>35.777999999999999</v>
      </c>
      <c r="I1059">
        <v>-117.592</v>
      </c>
      <c r="J1059">
        <v>3.9</v>
      </c>
      <c r="K1059" t="s">
        <v>131</v>
      </c>
      <c r="L1059">
        <v>93</v>
      </c>
      <c r="M1059">
        <v>0.13</v>
      </c>
      <c r="N1059">
        <v>0.11</v>
      </c>
      <c r="O1059">
        <v>0.3</v>
      </c>
      <c r="P1059">
        <v>0</v>
      </c>
      <c r="Q1059">
        <v>146</v>
      </c>
      <c r="R1059">
        <v>72</v>
      </c>
      <c r="S1059">
        <v>-168</v>
      </c>
      <c r="T1059">
        <v>34</v>
      </c>
      <c r="U1059">
        <v>37</v>
      </c>
      <c r="V1059">
        <v>79</v>
      </c>
      <c r="W1059">
        <v>31</v>
      </c>
      <c r="X1059" t="s">
        <v>132</v>
      </c>
      <c r="Y1059">
        <v>51</v>
      </c>
      <c r="Z1059">
        <v>83</v>
      </c>
      <c r="AA1059">
        <v>39</v>
      </c>
      <c r="AB1059">
        <v>42</v>
      </c>
    </row>
    <row r="1060" spans="1:28" x14ac:dyDescent="0.2">
      <c r="A1060" s="4">
        <v>38469135</v>
      </c>
      <c r="B1060" s="1">
        <v>43652</v>
      </c>
      <c r="C1060" s="13">
        <v>0.97839282407407413</v>
      </c>
      <c r="D1060" t="s">
        <v>129</v>
      </c>
      <c r="E1060" t="s">
        <v>130</v>
      </c>
      <c r="F1060">
        <v>2.0499999999999998</v>
      </c>
      <c r="G1060" t="s">
        <v>130</v>
      </c>
      <c r="H1060">
        <v>35.776000000000003</v>
      </c>
      <c r="I1060">
        <v>-117.578</v>
      </c>
      <c r="J1060">
        <v>7.9</v>
      </c>
      <c r="K1060" t="s">
        <v>131</v>
      </c>
      <c r="L1060">
        <v>26</v>
      </c>
      <c r="M1060">
        <v>0.22</v>
      </c>
      <c r="N1060">
        <v>0.42</v>
      </c>
      <c r="O1060">
        <v>1.76</v>
      </c>
      <c r="P1060">
        <v>0</v>
      </c>
      <c r="Q1060">
        <v>186</v>
      </c>
      <c r="R1060">
        <v>53</v>
      </c>
      <c r="S1060">
        <v>-81</v>
      </c>
      <c r="T1060">
        <v>29</v>
      </c>
      <c r="U1060">
        <v>28</v>
      </c>
      <c r="V1060">
        <v>16</v>
      </c>
      <c r="W1060">
        <v>21</v>
      </c>
      <c r="X1060" t="s">
        <v>133</v>
      </c>
      <c r="Y1060">
        <v>68</v>
      </c>
      <c r="Z1060">
        <v>24</v>
      </c>
      <c r="AA1060">
        <v>11</v>
      </c>
      <c r="AB1060">
        <v>114</v>
      </c>
    </row>
    <row r="1061" spans="1:28" x14ac:dyDescent="0.2">
      <c r="A1061" s="4">
        <v>38469167</v>
      </c>
      <c r="B1061" s="1">
        <v>43652</v>
      </c>
      <c r="C1061" s="13">
        <v>0.9800468750000001</v>
      </c>
      <c r="D1061" t="s">
        <v>129</v>
      </c>
      <c r="E1061" t="s">
        <v>130</v>
      </c>
      <c r="F1061">
        <v>2.37</v>
      </c>
      <c r="G1061" t="s">
        <v>130</v>
      </c>
      <c r="H1061">
        <v>35.874000000000002</v>
      </c>
      <c r="I1061">
        <v>-117.727</v>
      </c>
      <c r="J1061">
        <v>7.9</v>
      </c>
      <c r="K1061" t="s">
        <v>131</v>
      </c>
      <c r="L1061">
        <v>32</v>
      </c>
      <c r="M1061">
        <v>0.22</v>
      </c>
      <c r="N1061">
        <v>0.36</v>
      </c>
      <c r="O1061">
        <v>0.98</v>
      </c>
      <c r="P1061">
        <v>0</v>
      </c>
      <c r="Q1061">
        <v>135</v>
      </c>
      <c r="R1061">
        <v>69</v>
      </c>
      <c r="S1061">
        <v>-153</v>
      </c>
      <c r="T1061">
        <v>12</v>
      </c>
      <c r="U1061">
        <v>17</v>
      </c>
      <c r="V1061">
        <v>17</v>
      </c>
      <c r="W1061">
        <v>23</v>
      </c>
      <c r="X1061" t="s">
        <v>131</v>
      </c>
      <c r="Y1061">
        <v>100</v>
      </c>
      <c r="Z1061">
        <v>32</v>
      </c>
      <c r="AA1061">
        <v>13</v>
      </c>
      <c r="AB1061">
        <v>141</v>
      </c>
    </row>
    <row r="1062" spans="1:28" ht="17" x14ac:dyDescent="0.25">
      <c r="A1062" s="3">
        <v>38469183</v>
      </c>
      <c r="B1062" s="1">
        <v>43652</v>
      </c>
      <c r="C1062" s="13">
        <v>0.98094004629629639</v>
      </c>
      <c r="D1062" t="s">
        <v>129</v>
      </c>
      <c r="E1062" t="s">
        <v>130</v>
      </c>
      <c r="F1062">
        <v>2.92</v>
      </c>
      <c r="G1062" t="s">
        <v>130</v>
      </c>
      <c r="H1062">
        <v>35.887999999999998</v>
      </c>
      <c r="I1062">
        <v>-117.727</v>
      </c>
      <c r="J1062">
        <v>4.2</v>
      </c>
      <c r="K1062" t="s">
        <v>131</v>
      </c>
      <c r="L1062">
        <v>62</v>
      </c>
      <c r="M1062">
        <v>0.1</v>
      </c>
      <c r="N1062">
        <v>0.1</v>
      </c>
      <c r="O1062">
        <v>0.28000000000000003</v>
      </c>
      <c r="P1062">
        <v>0</v>
      </c>
      <c r="Q1062">
        <v>148</v>
      </c>
      <c r="R1062">
        <v>53</v>
      </c>
      <c r="S1062">
        <v>-128</v>
      </c>
      <c r="T1062">
        <v>36</v>
      </c>
      <c r="U1062">
        <v>49</v>
      </c>
      <c r="V1062">
        <v>17</v>
      </c>
      <c r="W1062">
        <v>20</v>
      </c>
      <c r="X1062" t="s">
        <v>134</v>
      </c>
      <c r="Y1062">
        <v>48</v>
      </c>
      <c r="Z1062">
        <v>63</v>
      </c>
      <c r="AA1062">
        <v>16</v>
      </c>
      <c r="AB1062">
        <v>47</v>
      </c>
    </row>
    <row r="1063" spans="1:28" ht="17" x14ac:dyDescent="0.25">
      <c r="A1063" s="3">
        <v>38469199</v>
      </c>
      <c r="B1063" s="1">
        <v>43652</v>
      </c>
      <c r="C1063" s="13">
        <v>0.9816903935185185</v>
      </c>
      <c r="D1063" t="s">
        <v>129</v>
      </c>
      <c r="E1063" t="s">
        <v>130</v>
      </c>
      <c r="F1063">
        <v>2.1800000000000002</v>
      </c>
      <c r="G1063" t="s">
        <v>130</v>
      </c>
      <c r="H1063">
        <v>35.695</v>
      </c>
      <c r="I1063">
        <v>-117.556</v>
      </c>
      <c r="J1063">
        <v>6.6</v>
      </c>
      <c r="K1063" t="s">
        <v>131</v>
      </c>
      <c r="L1063">
        <v>27</v>
      </c>
      <c r="M1063">
        <v>0.21</v>
      </c>
      <c r="N1063">
        <v>0.39</v>
      </c>
      <c r="O1063">
        <v>1.4</v>
      </c>
      <c r="P1063">
        <v>0</v>
      </c>
      <c r="Q1063">
        <v>89</v>
      </c>
      <c r="R1063">
        <v>53</v>
      </c>
      <c r="S1063">
        <v>-122</v>
      </c>
      <c r="T1063">
        <v>50</v>
      </c>
      <c r="U1063">
        <v>47</v>
      </c>
      <c r="V1063">
        <v>19</v>
      </c>
      <c r="W1063">
        <v>33</v>
      </c>
      <c r="X1063" t="s">
        <v>134</v>
      </c>
      <c r="Y1063">
        <v>45</v>
      </c>
      <c r="Z1063">
        <v>21</v>
      </c>
      <c r="AA1063">
        <v>3</v>
      </c>
      <c r="AB1063">
        <v>175</v>
      </c>
    </row>
    <row r="1064" spans="1:28" ht="17" x14ac:dyDescent="0.25">
      <c r="A1064" s="3">
        <v>38469215</v>
      </c>
      <c r="B1064" s="1">
        <v>43652</v>
      </c>
      <c r="C1064" s="13">
        <v>0.98205810185185183</v>
      </c>
      <c r="D1064" t="s">
        <v>129</v>
      </c>
      <c r="E1064" t="s">
        <v>130</v>
      </c>
      <c r="F1064">
        <v>3.45</v>
      </c>
      <c r="G1064" t="s">
        <v>130</v>
      </c>
      <c r="H1064">
        <v>35.874000000000002</v>
      </c>
      <c r="I1064">
        <v>-117.666</v>
      </c>
      <c r="J1064">
        <v>6.4</v>
      </c>
      <c r="K1064" t="s">
        <v>131</v>
      </c>
      <c r="L1064">
        <v>108</v>
      </c>
      <c r="M1064">
        <v>0.14000000000000001</v>
      </c>
      <c r="N1064">
        <v>0.1</v>
      </c>
      <c r="O1064">
        <v>0.28000000000000003</v>
      </c>
      <c r="P1064">
        <v>0</v>
      </c>
      <c r="Q1064">
        <v>336</v>
      </c>
      <c r="R1064">
        <v>73</v>
      </c>
      <c r="S1064">
        <v>-173</v>
      </c>
      <c r="T1064">
        <v>13</v>
      </c>
      <c r="U1064">
        <v>11</v>
      </c>
      <c r="V1064">
        <v>89</v>
      </c>
      <c r="W1064">
        <v>29</v>
      </c>
      <c r="X1064" t="s">
        <v>131</v>
      </c>
      <c r="Y1064">
        <v>100</v>
      </c>
      <c r="Z1064">
        <v>64</v>
      </c>
      <c r="AA1064">
        <v>57</v>
      </c>
      <c r="AB1064">
        <v>69</v>
      </c>
    </row>
    <row r="1065" spans="1:28" x14ac:dyDescent="0.2">
      <c r="A1065" s="4">
        <v>38469255</v>
      </c>
      <c r="B1065" s="1">
        <v>43652</v>
      </c>
      <c r="C1065" s="13">
        <v>0.98479050925925937</v>
      </c>
      <c r="D1065" t="s">
        <v>129</v>
      </c>
      <c r="E1065" t="s">
        <v>130</v>
      </c>
      <c r="F1065">
        <v>2.5299999999999998</v>
      </c>
      <c r="G1065" t="s">
        <v>130</v>
      </c>
      <c r="H1065">
        <v>35.875</v>
      </c>
      <c r="I1065">
        <v>-117.702</v>
      </c>
      <c r="J1065">
        <v>8.1999999999999993</v>
      </c>
      <c r="K1065" t="s">
        <v>131</v>
      </c>
      <c r="L1065">
        <v>31</v>
      </c>
      <c r="M1065">
        <v>0.09</v>
      </c>
      <c r="N1065">
        <v>0.17</v>
      </c>
      <c r="O1065">
        <v>0.42</v>
      </c>
      <c r="P1065">
        <v>0</v>
      </c>
      <c r="Q1065">
        <v>322</v>
      </c>
      <c r="R1065">
        <v>76</v>
      </c>
      <c r="S1065">
        <v>164</v>
      </c>
      <c r="T1065">
        <v>24</v>
      </c>
      <c r="U1065">
        <v>24</v>
      </c>
      <c r="V1065">
        <v>12</v>
      </c>
      <c r="W1065">
        <v>0</v>
      </c>
      <c r="X1065" t="s">
        <v>131</v>
      </c>
      <c r="Y1065">
        <v>89</v>
      </c>
      <c r="Z1065">
        <v>40</v>
      </c>
      <c r="AA1065">
        <v>11</v>
      </c>
      <c r="AB1065">
        <v>108</v>
      </c>
    </row>
    <row r="1066" spans="1:28" ht="17" x14ac:dyDescent="0.25">
      <c r="A1066" s="3">
        <v>38469279</v>
      </c>
      <c r="B1066" s="1">
        <v>43652</v>
      </c>
      <c r="C1066" s="13">
        <v>0.98695486111111108</v>
      </c>
      <c r="D1066" t="s">
        <v>129</v>
      </c>
      <c r="E1066" t="s">
        <v>130</v>
      </c>
      <c r="F1066">
        <v>2.41</v>
      </c>
      <c r="G1066" t="s">
        <v>130</v>
      </c>
      <c r="H1066">
        <v>35.606999999999999</v>
      </c>
      <c r="I1066">
        <v>-117.44799999999999</v>
      </c>
      <c r="J1066">
        <v>0.2</v>
      </c>
      <c r="K1066" t="s">
        <v>132</v>
      </c>
      <c r="L1066">
        <v>32</v>
      </c>
      <c r="M1066">
        <v>0.18</v>
      </c>
      <c r="N1066">
        <v>0.28000000000000003</v>
      </c>
      <c r="O1066">
        <v>31.61</v>
      </c>
      <c r="P1066">
        <v>0</v>
      </c>
      <c r="Q1066">
        <v>80</v>
      </c>
      <c r="R1066">
        <v>70</v>
      </c>
      <c r="S1066">
        <v>177</v>
      </c>
      <c r="T1066">
        <v>42</v>
      </c>
      <c r="U1066">
        <v>44</v>
      </c>
      <c r="V1066">
        <v>19</v>
      </c>
      <c r="W1066">
        <v>26</v>
      </c>
      <c r="X1066" t="s">
        <v>134</v>
      </c>
      <c r="Y1066">
        <v>45</v>
      </c>
      <c r="Z1066">
        <v>75</v>
      </c>
      <c r="AA1066">
        <v>17</v>
      </c>
      <c r="AB1066">
        <v>41</v>
      </c>
    </row>
    <row r="1067" spans="1:28" x14ac:dyDescent="0.2">
      <c r="A1067" s="4">
        <v>38469359</v>
      </c>
      <c r="B1067" s="1">
        <v>43652</v>
      </c>
      <c r="C1067" s="13">
        <v>0.99228738425925922</v>
      </c>
      <c r="D1067" t="s">
        <v>129</v>
      </c>
      <c r="E1067" t="s">
        <v>130</v>
      </c>
      <c r="F1067">
        <v>2.5299999999999998</v>
      </c>
      <c r="G1067" t="s">
        <v>130</v>
      </c>
      <c r="H1067">
        <v>35.615000000000002</v>
      </c>
      <c r="I1067">
        <v>-117.42</v>
      </c>
      <c r="J1067">
        <v>5.5</v>
      </c>
      <c r="K1067" t="s">
        <v>131</v>
      </c>
      <c r="L1067">
        <v>53</v>
      </c>
      <c r="M1067">
        <v>0.12</v>
      </c>
      <c r="N1067">
        <v>0.15</v>
      </c>
      <c r="O1067">
        <v>0.42</v>
      </c>
      <c r="P1067">
        <v>0</v>
      </c>
      <c r="Q1067">
        <v>140</v>
      </c>
      <c r="R1067">
        <v>90</v>
      </c>
      <c r="S1067">
        <v>-158</v>
      </c>
      <c r="T1067">
        <v>15</v>
      </c>
      <c r="U1067">
        <v>23</v>
      </c>
      <c r="V1067">
        <v>20</v>
      </c>
      <c r="W1067">
        <v>0</v>
      </c>
      <c r="X1067" t="s">
        <v>131</v>
      </c>
      <c r="Y1067">
        <v>93</v>
      </c>
      <c r="Z1067">
        <v>37</v>
      </c>
      <c r="AA1067">
        <v>22</v>
      </c>
      <c r="AB1067">
        <v>98</v>
      </c>
    </row>
    <row r="1068" spans="1:28" x14ac:dyDescent="0.2">
      <c r="A1068" s="4">
        <v>38469375</v>
      </c>
      <c r="B1068" s="1">
        <v>43652</v>
      </c>
      <c r="C1068" s="13">
        <v>0.99354155092592589</v>
      </c>
      <c r="D1068" t="s">
        <v>129</v>
      </c>
      <c r="E1068" t="s">
        <v>130</v>
      </c>
      <c r="F1068">
        <v>4.5</v>
      </c>
      <c r="G1068" t="s">
        <v>47</v>
      </c>
      <c r="H1068">
        <v>35.823999999999998</v>
      </c>
      <c r="I1068">
        <v>-117.663</v>
      </c>
      <c r="J1068">
        <v>6.5</v>
      </c>
      <c r="K1068" t="s">
        <v>131</v>
      </c>
      <c r="L1068">
        <v>210</v>
      </c>
      <c r="M1068">
        <v>0.14000000000000001</v>
      </c>
      <c r="N1068">
        <v>0.11</v>
      </c>
      <c r="O1068">
        <v>0.3</v>
      </c>
      <c r="P1068">
        <v>0</v>
      </c>
      <c r="Q1068">
        <v>293</v>
      </c>
      <c r="R1068">
        <v>73</v>
      </c>
      <c r="S1068">
        <v>154</v>
      </c>
      <c r="T1068">
        <v>12</v>
      </c>
      <c r="U1068">
        <v>8</v>
      </c>
      <c r="V1068">
        <v>123</v>
      </c>
      <c r="W1068">
        <v>16</v>
      </c>
      <c r="X1068" t="s">
        <v>131</v>
      </c>
      <c r="Y1068">
        <v>100</v>
      </c>
      <c r="Z1068">
        <v>56</v>
      </c>
      <c r="AA1068">
        <v>102</v>
      </c>
      <c r="AB1068">
        <v>83</v>
      </c>
    </row>
    <row r="1069" spans="1:28" ht="17" x14ac:dyDescent="0.25">
      <c r="A1069" s="3">
        <v>38469415</v>
      </c>
      <c r="B1069" s="1">
        <v>43652</v>
      </c>
      <c r="C1069" s="13">
        <v>0.99762222222222219</v>
      </c>
      <c r="D1069" t="s">
        <v>129</v>
      </c>
      <c r="E1069" t="s">
        <v>130</v>
      </c>
      <c r="F1069">
        <v>3.48</v>
      </c>
      <c r="G1069" t="s">
        <v>48</v>
      </c>
      <c r="H1069">
        <v>35.822000000000003</v>
      </c>
      <c r="I1069">
        <v>-117.661</v>
      </c>
      <c r="J1069">
        <v>6.3</v>
      </c>
      <c r="K1069" t="s">
        <v>131</v>
      </c>
      <c r="L1069">
        <v>97</v>
      </c>
      <c r="M1069">
        <v>0.14000000000000001</v>
      </c>
      <c r="N1069">
        <v>0.11</v>
      </c>
      <c r="O1069">
        <v>0.28999999999999998</v>
      </c>
      <c r="P1069">
        <v>0</v>
      </c>
      <c r="Q1069">
        <v>279</v>
      </c>
      <c r="R1069">
        <v>80</v>
      </c>
      <c r="S1069">
        <v>-121</v>
      </c>
      <c r="T1069">
        <v>14</v>
      </c>
      <c r="U1069">
        <v>14</v>
      </c>
      <c r="V1069">
        <v>108</v>
      </c>
      <c r="W1069">
        <v>33</v>
      </c>
      <c r="X1069" t="s">
        <v>131</v>
      </c>
      <c r="Y1069">
        <v>99</v>
      </c>
      <c r="Z1069">
        <v>61</v>
      </c>
      <c r="AA1069">
        <v>52</v>
      </c>
      <c r="AB1069">
        <v>81</v>
      </c>
    </row>
    <row r="1070" spans="1:28" ht="17" x14ac:dyDescent="0.25">
      <c r="A1070" s="3">
        <v>38469511</v>
      </c>
      <c r="B1070" s="1">
        <v>43653</v>
      </c>
      <c r="C1070" s="13">
        <v>6.2119212962962961E-3</v>
      </c>
      <c r="D1070" t="s">
        <v>129</v>
      </c>
      <c r="E1070" t="s">
        <v>130</v>
      </c>
      <c r="F1070">
        <v>2.96</v>
      </c>
      <c r="G1070" t="s">
        <v>130</v>
      </c>
      <c r="H1070">
        <v>35.682000000000002</v>
      </c>
      <c r="I1070">
        <v>-117.526</v>
      </c>
      <c r="J1070">
        <v>8.9</v>
      </c>
      <c r="K1070" t="s">
        <v>131</v>
      </c>
      <c r="L1070">
        <v>81</v>
      </c>
      <c r="M1070">
        <v>0.13</v>
      </c>
      <c r="N1070">
        <v>0.12</v>
      </c>
      <c r="O1070">
        <v>0.35</v>
      </c>
      <c r="P1070">
        <v>0</v>
      </c>
      <c r="Q1070">
        <v>194</v>
      </c>
      <c r="R1070">
        <v>36</v>
      </c>
      <c r="S1070">
        <v>-89</v>
      </c>
      <c r="T1070">
        <v>31</v>
      </c>
      <c r="U1070">
        <v>27</v>
      </c>
      <c r="V1070">
        <v>57</v>
      </c>
      <c r="W1070">
        <v>47</v>
      </c>
      <c r="X1070" t="s">
        <v>133</v>
      </c>
      <c r="Y1070">
        <v>82</v>
      </c>
      <c r="Z1070">
        <v>45</v>
      </c>
      <c r="AA1070">
        <v>34</v>
      </c>
      <c r="AB1070">
        <v>109</v>
      </c>
    </row>
    <row r="1071" spans="1:28" x14ac:dyDescent="0.2">
      <c r="A1071" s="4">
        <v>38469527</v>
      </c>
      <c r="B1071" s="1">
        <v>43653</v>
      </c>
      <c r="C1071" s="13">
        <v>7.4309027777777785E-3</v>
      </c>
      <c r="D1071" t="s">
        <v>129</v>
      </c>
      <c r="E1071" t="s">
        <v>130</v>
      </c>
      <c r="F1071">
        <v>2.4300000000000002</v>
      </c>
      <c r="G1071" t="s">
        <v>130</v>
      </c>
      <c r="H1071">
        <v>35.624000000000002</v>
      </c>
      <c r="I1071">
        <v>-117.426</v>
      </c>
      <c r="J1071">
        <v>6</v>
      </c>
      <c r="K1071" t="s">
        <v>131</v>
      </c>
      <c r="L1071">
        <v>39</v>
      </c>
      <c r="M1071">
        <v>0.1</v>
      </c>
      <c r="N1071">
        <v>0.16</v>
      </c>
      <c r="O1071">
        <v>0.37</v>
      </c>
      <c r="P1071">
        <v>0</v>
      </c>
      <c r="Q1071">
        <v>310</v>
      </c>
      <c r="R1071">
        <v>85</v>
      </c>
      <c r="S1071">
        <v>164</v>
      </c>
      <c r="T1071">
        <v>23</v>
      </c>
      <c r="U1071">
        <v>29</v>
      </c>
      <c r="V1071">
        <v>12</v>
      </c>
      <c r="W1071">
        <v>30</v>
      </c>
      <c r="X1071" t="s">
        <v>133</v>
      </c>
      <c r="Y1071">
        <v>78</v>
      </c>
      <c r="Z1071">
        <v>24</v>
      </c>
      <c r="AA1071">
        <v>17</v>
      </c>
      <c r="AB1071">
        <v>131</v>
      </c>
    </row>
    <row r="1072" spans="1:28" x14ac:dyDescent="0.2">
      <c r="A1072" s="4">
        <v>38469599</v>
      </c>
      <c r="B1072" s="1">
        <v>43653</v>
      </c>
      <c r="C1072" s="13">
        <v>1.3221064814814816E-2</v>
      </c>
      <c r="D1072" t="s">
        <v>129</v>
      </c>
      <c r="E1072" t="s">
        <v>130</v>
      </c>
      <c r="F1072">
        <v>2.56</v>
      </c>
      <c r="G1072" t="s">
        <v>130</v>
      </c>
      <c r="H1072">
        <v>35.790999999999997</v>
      </c>
      <c r="I1072">
        <v>-117.61499999999999</v>
      </c>
      <c r="J1072">
        <v>6.2</v>
      </c>
      <c r="K1072" t="s">
        <v>131</v>
      </c>
      <c r="L1072">
        <v>50</v>
      </c>
      <c r="M1072">
        <v>0.11</v>
      </c>
      <c r="N1072">
        <v>0.15</v>
      </c>
      <c r="O1072">
        <v>0.35</v>
      </c>
      <c r="P1072">
        <v>0</v>
      </c>
      <c r="Q1072">
        <v>354</v>
      </c>
      <c r="R1072">
        <v>44</v>
      </c>
      <c r="S1072">
        <v>-75</v>
      </c>
      <c r="T1072">
        <v>14</v>
      </c>
      <c r="U1072">
        <v>13</v>
      </c>
      <c r="V1072">
        <v>20</v>
      </c>
      <c r="W1072">
        <v>8</v>
      </c>
      <c r="X1072" t="s">
        <v>131</v>
      </c>
      <c r="Y1072">
        <v>100</v>
      </c>
      <c r="Z1072">
        <v>25</v>
      </c>
      <c r="AA1072">
        <v>20</v>
      </c>
      <c r="AB1072">
        <v>139</v>
      </c>
    </row>
    <row r="1073" spans="1:28" x14ac:dyDescent="0.2">
      <c r="A1073" s="4">
        <v>38469623</v>
      </c>
      <c r="B1073" s="1">
        <v>43653</v>
      </c>
      <c r="C1073" s="13">
        <v>1.5144907407407407E-2</v>
      </c>
      <c r="D1073" t="s">
        <v>129</v>
      </c>
      <c r="E1073" t="s">
        <v>130</v>
      </c>
      <c r="F1073">
        <v>2.56</v>
      </c>
      <c r="G1073" t="s">
        <v>130</v>
      </c>
      <c r="H1073">
        <v>35.718000000000004</v>
      </c>
      <c r="I1073">
        <v>-117.568</v>
      </c>
      <c r="J1073">
        <v>7.8</v>
      </c>
      <c r="K1073" t="s">
        <v>131</v>
      </c>
      <c r="L1073">
        <v>45</v>
      </c>
      <c r="M1073">
        <v>0.15</v>
      </c>
      <c r="N1073">
        <v>0.21</v>
      </c>
      <c r="O1073">
        <v>0.87</v>
      </c>
      <c r="P1073">
        <v>0</v>
      </c>
      <c r="Q1073">
        <v>321</v>
      </c>
      <c r="R1073">
        <v>83</v>
      </c>
      <c r="S1073">
        <v>-166</v>
      </c>
      <c r="T1073">
        <v>22</v>
      </c>
      <c r="U1073">
        <v>20</v>
      </c>
      <c r="V1073">
        <v>10</v>
      </c>
      <c r="W1073">
        <v>5</v>
      </c>
      <c r="X1073" t="s">
        <v>131</v>
      </c>
      <c r="Y1073">
        <v>97</v>
      </c>
      <c r="Z1073">
        <v>31</v>
      </c>
      <c r="AA1073">
        <v>14</v>
      </c>
      <c r="AB1073">
        <v>128</v>
      </c>
    </row>
    <row r="1074" spans="1:28" x14ac:dyDescent="0.2">
      <c r="A1074" s="4">
        <v>38469671</v>
      </c>
      <c r="B1074" s="1">
        <v>43653</v>
      </c>
      <c r="C1074" s="13">
        <v>1.9547916666666668E-2</v>
      </c>
      <c r="D1074" t="s">
        <v>129</v>
      </c>
      <c r="E1074" t="s">
        <v>130</v>
      </c>
      <c r="F1074">
        <v>2.41</v>
      </c>
      <c r="G1074" t="s">
        <v>130</v>
      </c>
      <c r="H1074">
        <v>35.686</v>
      </c>
      <c r="I1074">
        <v>-117.54900000000001</v>
      </c>
      <c r="J1074">
        <v>8.1</v>
      </c>
      <c r="K1074" t="s">
        <v>131</v>
      </c>
      <c r="L1074">
        <v>32</v>
      </c>
      <c r="M1074">
        <v>0.22</v>
      </c>
      <c r="N1074">
        <v>0.36</v>
      </c>
      <c r="O1074">
        <v>1.44</v>
      </c>
      <c r="P1074">
        <v>0</v>
      </c>
      <c r="Q1074">
        <v>325</v>
      </c>
      <c r="R1074">
        <v>80</v>
      </c>
      <c r="S1074">
        <v>-174</v>
      </c>
      <c r="T1074">
        <v>21</v>
      </c>
      <c r="U1074">
        <v>22</v>
      </c>
      <c r="V1074">
        <v>21</v>
      </c>
      <c r="W1074">
        <v>21</v>
      </c>
      <c r="X1074" t="s">
        <v>131</v>
      </c>
      <c r="Y1074">
        <v>94</v>
      </c>
      <c r="Z1074">
        <v>26</v>
      </c>
      <c r="AA1074">
        <v>16</v>
      </c>
      <c r="AB1074">
        <v>134</v>
      </c>
    </row>
    <row r="1075" spans="1:28" ht="17" x14ac:dyDescent="0.25">
      <c r="A1075" s="3">
        <v>38469687</v>
      </c>
      <c r="B1075" s="1">
        <v>43653</v>
      </c>
      <c r="C1075" s="13">
        <v>2.3268981481481484E-2</v>
      </c>
      <c r="D1075" t="s">
        <v>129</v>
      </c>
      <c r="E1075" t="s">
        <v>130</v>
      </c>
      <c r="F1075">
        <v>2.5499999999999998</v>
      </c>
      <c r="G1075" t="s">
        <v>130</v>
      </c>
      <c r="H1075">
        <v>35.892000000000003</v>
      </c>
      <c r="I1075">
        <v>-117.685</v>
      </c>
      <c r="J1075">
        <v>8</v>
      </c>
      <c r="K1075" t="s">
        <v>131</v>
      </c>
      <c r="L1075">
        <v>37</v>
      </c>
      <c r="M1075">
        <v>7.0000000000000007E-2</v>
      </c>
      <c r="N1075">
        <v>0.12</v>
      </c>
      <c r="O1075">
        <v>0.33</v>
      </c>
      <c r="P1075">
        <v>0</v>
      </c>
      <c r="Q1075">
        <v>244</v>
      </c>
      <c r="R1075">
        <v>50</v>
      </c>
      <c r="S1075">
        <v>-61</v>
      </c>
      <c r="T1075">
        <v>39</v>
      </c>
      <c r="U1075">
        <v>40</v>
      </c>
      <c r="V1075">
        <v>15</v>
      </c>
      <c r="W1075">
        <v>10</v>
      </c>
      <c r="X1075" t="s">
        <v>132</v>
      </c>
      <c r="Y1075">
        <v>50</v>
      </c>
      <c r="Z1075">
        <v>45</v>
      </c>
      <c r="AA1075">
        <v>10</v>
      </c>
      <c r="AB1075">
        <v>73</v>
      </c>
    </row>
    <row r="1076" spans="1:28" x14ac:dyDescent="0.2">
      <c r="A1076" s="4">
        <v>38469711</v>
      </c>
      <c r="B1076" s="1">
        <v>43653</v>
      </c>
      <c r="C1076" s="13">
        <v>2.4417129629629625E-2</v>
      </c>
      <c r="D1076" t="s">
        <v>129</v>
      </c>
      <c r="E1076" t="s">
        <v>130</v>
      </c>
      <c r="F1076">
        <v>2.4300000000000002</v>
      </c>
      <c r="G1076" t="s">
        <v>130</v>
      </c>
      <c r="H1076">
        <v>35.719000000000001</v>
      </c>
      <c r="I1076">
        <v>-117.559</v>
      </c>
      <c r="J1076">
        <v>6.9</v>
      </c>
      <c r="K1076" t="s">
        <v>131</v>
      </c>
      <c r="L1076">
        <v>33</v>
      </c>
      <c r="M1076">
        <v>0.14000000000000001</v>
      </c>
      <c r="N1076">
        <v>0.22</v>
      </c>
      <c r="O1076">
        <v>0.86</v>
      </c>
      <c r="P1076">
        <v>0</v>
      </c>
      <c r="Q1076">
        <v>189</v>
      </c>
      <c r="R1076">
        <v>71</v>
      </c>
      <c r="S1076">
        <v>163</v>
      </c>
      <c r="T1076">
        <v>33</v>
      </c>
      <c r="U1076">
        <v>29</v>
      </c>
      <c r="V1076">
        <v>19</v>
      </c>
      <c r="W1076">
        <v>18</v>
      </c>
      <c r="X1076" t="s">
        <v>133</v>
      </c>
      <c r="Y1076">
        <v>70</v>
      </c>
      <c r="Z1076">
        <v>18</v>
      </c>
      <c r="AA1076">
        <v>13</v>
      </c>
      <c r="AB1076">
        <v>142</v>
      </c>
    </row>
    <row r="1077" spans="1:28" x14ac:dyDescent="0.2">
      <c r="A1077" s="4">
        <v>38469743</v>
      </c>
      <c r="B1077" s="1">
        <v>43653</v>
      </c>
      <c r="C1077" s="13">
        <v>2.6392476851851851E-2</v>
      </c>
      <c r="D1077" t="s">
        <v>129</v>
      </c>
      <c r="E1077" t="s">
        <v>130</v>
      </c>
      <c r="F1077">
        <v>2.72</v>
      </c>
      <c r="G1077" t="s">
        <v>130</v>
      </c>
      <c r="H1077">
        <v>35.661999999999999</v>
      </c>
      <c r="I1077">
        <v>-117.50700000000001</v>
      </c>
      <c r="J1077">
        <v>8.6999999999999993</v>
      </c>
      <c r="K1077" t="s">
        <v>131</v>
      </c>
      <c r="L1077">
        <v>61</v>
      </c>
      <c r="M1077">
        <v>0.14000000000000001</v>
      </c>
      <c r="N1077">
        <v>0.16</v>
      </c>
      <c r="O1077">
        <v>0.48</v>
      </c>
      <c r="P1077">
        <v>0</v>
      </c>
      <c r="Q1077">
        <v>296</v>
      </c>
      <c r="R1077">
        <v>67</v>
      </c>
      <c r="S1077">
        <v>-172</v>
      </c>
      <c r="T1077">
        <v>22</v>
      </c>
      <c r="U1077">
        <v>17</v>
      </c>
      <c r="V1077">
        <v>23</v>
      </c>
      <c r="W1077">
        <v>30</v>
      </c>
      <c r="X1077" t="s">
        <v>131</v>
      </c>
      <c r="Y1077">
        <v>97</v>
      </c>
      <c r="Z1077">
        <v>28</v>
      </c>
      <c r="AA1077">
        <v>25</v>
      </c>
      <c r="AB1077">
        <v>139</v>
      </c>
    </row>
    <row r="1078" spans="1:28" ht="17" x14ac:dyDescent="0.25">
      <c r="A1078" s="3">
        <v>38469775</v>
      </c>
      <c r="B1078" s="1">
        <v>43653</v>
      </c>
      <c r="C1078" s="13">
        <v>2.9075462962962966E-2</v>
      </c>
      <c r="D1078" t="s">
        <v>129</v>
      </c>
      <c r="E1078" t="s">
        <v>130</v>
      </c>
      <c r="F1078">
        <v>3.47</v>
      </c>
      <c r="G1078" t="s">
        <v>47</v>
      </c>
      <c r="H1078">
        <v>35.828000000000003</v>
      </c>
      <c r="I1078">
        <v>-117.669</v>
      </c>
      <c r="J1078">
        <v>5</v>
      </c>
      <c r="K1078" t="s">
        <v>131</v>
      </c>
      <c r="L1078">
        <v>118</v>
      </c>
      <c r="M1078">
        <v>0.14000000000000001</v>
      </c>
      <c r="N1078">
        <v>0.09</v>
      </c>
      <c r="O1078">
        <v>0.23</v>
      </c>
      <c r="P1078">
        <v>0</v>
      </c>
      <c r="Q1078">
        <v>103</v>
      </c>
      <c r="R1078">
        <v>89</v>
      </c>
      <c r="S1078">
        <v>-148</v>
      </c>
      <c r="T1078">
        <v>16</v>
      </c>
      <c r="U1078">
        <v>16</v>
      </c>
      <c r="V1078">
        <v>84</v>
      </c>
      <c r="W1078">
        <v>34</v>
      </c>
      <c r="X1078" t="s">
        <v>131</v>
      </c>
      <c r="Y1078">
        <v>97</v>
      </c>
      <c r="Z1078">
        <v>78</v>
      </c>
      <c r="AA1078">
        <v>46</v>
      </c>
      <c r="AB1078">
        <v>43</v>
      </c>
    </row>
    <row r="1079" spans="1:28" x14ac:dyDescent="0.2">
      <c r="A1079" s="4">
        <v>38469799</v>
      </c>
      <c r="B1079" s="1">
        <v>43653</v>
      </c>
      <c r="C1079" s="13">
        <v>3.0285416666666665E-2</v>
      </c>
      <c r="D1079" t="s">
        <v>129</v>
      </c>
      <c r="E1079" t="s">
        <v>130</v>
      </c>
      <c r="F1079">
        <v>2.6</v>
      </c>
      <c r="G1079" t="s">
        <v>130</v>
      </c>
      <c r="H1079">
        <v>35.914999999999999</v>
      </c>
      <c r="I1079">
        <v>-117.73</v>
      </c>
      <c r="J1079">
        <v>2.5</v>
      </c>
      <c r="K1079" t="s">
        <v>131</v>
      </c>
      <c r="L1079">
        <v>41</v>
      </c>
      <c r="M1079">
        <v>0.1</v>
      </c>
      <c r="N1079">
        <v>0.14000000000000001</v>
      </c>
      <c r="O1079">
        <v>0.22</v>
      </c>
      <c r="P1079">
        <v>0</v>
      </c>
      <c r="Q1079">
        <v>302</v>
      </c>
      <c r="R1079">
        <v>71</v>
      </c>
      <c r="S1079">
        <v>176</v>
      </c>
      <c r="T1079">
        <v>24</v>
      </c>
      <c r="U1079">
        <v>21</v>
      </c>
      <c r="V1079">
        <v>21</v>
      </c>
      <c r="W1079">
        <v>0</v>
      </c>
      <c r="X1079" t="s">
        <v>131</v>
      </c>
      <c r="Y1079">
        <v>95</v>
      </c>
      <c r="Z1079">
        <v>63</v>
      </c>
      <c r="AA1079">
        <v>16</v>
      </c>
      <c r="AB1079">
        <v>49</v>
      </c>
    </row>
    <row r="1080" spans="1:28" x14ac:dyDescent="0.2">
      <c r="A1080" s="4">
        <v>38469831</v>
      </c>
      <c r="B1080" s="1">
        <v>43653</v>
      </c>
      <c r="C1080" s="13">
        <v>3.1939236111111109E-2</v>
      </c>
      <c r="D1080" t="s">
        <v>129</v>
      </c>
      <c r="E1080" t="s">
        <v>130</v>
      </c>
      <c r="F1080">
        <v>2.56</v>
      </c>
      <c r="G1080" t="s">
        <v>130</v>
      </c>
      <c r="H1080">
        <v>35.840000000000003</v>
      </c>
      <c r="I1080">
        <v>-117.672</v>
      </c>
      <c r="J1080">
        <v>4.4000000000000004</v>
      </c>
      <c r="K1080" t="s">
        <v>131</v>
      </c>
      <c r="L1080">
        <v>47</v>
      </c>
      <c r="M1080">
        <v>0.1</v>
      </c>
      <c r="N1080">
        <v>0.15</v>
      </c>
      <c r="O1080">
        <v>0.32</v>
      </c>
      <c r="P1080">
        <v>0</v>
      </c>
      <c r="Q1080">
        <v>304</v>
      </c>
      <c r="R1080">
        <v>30</v>
      </c>
      <c r="S1080">
        <v>-112</v>
      </c>
      <c r="T1080">
        <v>20</v>
      </c>
      <c r="U1080">
        <v>16</v>
      </c>
      <c r="V1080">
        <v>21</v>
      </c>
      <c r="W1080">
        <v>0</v>
      </c>
      <c r="X1080" t="s">
        <v>131</v>
      </c>
      <c r="Y1080">
        <v>100</v>
      </c>
      <c r="Z1080">
        <v>55</v>
      </c>
      <c r="AA1080">
        <v>22</v>
      </c>
      <c r="AB1080">
        <v>54</v>
      </c>
    </row>
    <row r="1081" spans="1:28" x14ac:dyDescent="0.2">
      <c r="A1081" s="4">
        <v>38469863</v>
      </c>
      <c r="B1081" s="1">
        <v>43653</v>
      </c>
      <c r="C1081" s="13">
        <v>3.458935185185185E-2</v>
      </c>
      <c r="D1081" t="s">
        <v>129</v>
      </c>
      <c r="E1081" t="s">
        <v>130</v>
      </c>
      <c r="F1081">
        <v>2.11</v>
      </c>
      <c r="G1081" t="s">
        <v>130</v>
      </c>
      <c r="H1081">
        <v>35.901000000000003</v>
      </c>
      <c r="I1081">
        <v>-117.733</v>
      </c>
      <c r="J1081">
        <v>2.5</v>
      </c>
      <c r="K1081" t="s">
        <v>131</v>
      </c>
      <c r="L1081">
        <v>30</v>
      </c>
      <c r="M1081">
        <v>0.21</v>
      </c>
      <c r="N1081">
        <v>0.33</v>
      </c>
      <c r="O1081">
        <v>0.56000000000000005</v>
      </c>
      <c r="P1081">
        <v>0</v>
      </c>
      <c r="Q1081">
        <v>337</v>
      </c>
      <c r="R1081">
        <v>52</v>
      </c>
      <c r="S1081">
        <v>-153</v>
      </c>
      <c r="T1081">
        <v>27</v>
      </c>
      <c r="U1081">
        <v>32</v>
      </c>
      <c r="V1081">
        <v>17</v>
      </c>
      <c r="W1081">
        <v>13</v>
      </c>
      <c r="X1081" t="s">
        <v>133</v>
      </c>
      <c r="Y1081">
        <v>73</v>
      </c>
      <c r="Z1081">
        <v>69</v>
      </c>
      <c r="AA1081">
        <v>10</v>
      </c>
      <c r="AB1081">
        <v>47</v>
      </c>
    </row>
    <row r="1082" spans="1:28" x14ac:dyDescent="0.2">
      <c r="A1082" s="4">
        <v>38469871</v>
      </c>
      <c r="B1082" s="1">
        <v>43653</v>
      </c>
      <c r="C1082" s="13">
        <v>3.4903356481481483E-2</v>
      </c>
      <c r="D1082" t="s">
        <v>129</v>
      </c>
      <c r="E1082" t="s">
        <v>130</v>
      </c>
      <c r="F1082">
        <v>2.2000000000000002</v>
      </c>
      <c r="G1082" t="s">
        <v>130</v>
      </c>
      <c r="H1082">
        <v>35.704000000000001</v>
      </c>
      <c r="I1082">
        <v>-117.55</v>
      </c>
      <c r="J1082">
        <v>6.9</v>
      </c>
      <c r="K1082" t="s">
        <v>131</v>
      </c>
      <c r="L1082">
        <v>27</v>
      </c>
      <c r="M1082">
        <v>0.24</v>
      </c>
      <c r="N1082">
        <v>0.44</v>
      </c>
      <c r="O1082">
        <v>1.6</v>
      </c>
      <c r="P1082">
        <v>0</v>
      </c>
      <c r="Q1082">
        <v>9</v>
      </c>
      <c r="R1082">
        <v>32</v>
      </c>
      <c r="S1082">
        <v>-61</v>
      </c>
      <c r="T1082">
        <v>33</v>
      </c>
      <c r="U1082">
        <v>29</v>
      </c>
      <c r="V1082">
        <v>18</v>
      </c>
      <c r="W1082">
        <v>31</v>
      </c>
      <c r="X1082" t="s">
        <v>133</v>
      </c>
      <c r="Y1082">
        <v>82</v>
      </c>
      <c r="Z1082">
        <v>16</v>
      </c>
      <c r="AA1082">
        <v>7</v>
      </c>
      <c r="AB1082">
        <v>161</v>
      </c>
    </row>
    <row r="1083" spans="1:28" x14ac:dyDescent="0.2">
      <c r="A1083" s="4">
        <v>38469895</v>
      </c>
      <c r="B1083" s="1">
        <v>43653</v>
      </c>
      <c r="C1083" s="13">
        <v>3.6685532407407406E-2</v>
      </c>
      <c r="D1083" t="s">
        <v>129</v>
      </c>
      <c r="E1083" t="s">
        <v>130</v>
      </c>
      <c r="F1083">
        <v>2.73</v>
      </c>
      <c r="G1083" t="s">
        <v>130</v>
      </c>
      <c r="H1083">
        <v>35.774000000000001</v>
      </c>
      <c r="I1083">
        <v>-117.61499999999999</v>
      </c>
      <c r="J1083">
        <v>2.9</v>
      </c>
      <c r="K1083" t="s">
        <v>131</v>
      </c>
      <c r="L1083">
        <v>42</v>
      </c>
      <c r="M1083">
        <v>0.11</v>
      </c>
      <c r="N1083">
        <v>0.15</v>
      </c>
      <c r="O1083">
        <v>0.33</v>
      </c>
      <c r="P1083">
        <v>0</v>
      </c>
      <c r="Q1083">
        <v>305</v>
      </c>
      <c r="R1083">
        <v>61</v>
      </c>
      <c r="S1083">
        <v>178</v>
      </c>
      <c r="T1083">
        <v>20</v>
      </c>
      <c r="U1083">
        <v>22</v>
      </c>
      <c r="V1083">
        <v>21</v>
      </c>
      <c r="W1083">
        <v>0</v>
      </c>
      <c r="X1083" t="s">
        <v>131</v>
      </c>
      <c r="Y1083">
        <v>92</v>
      </c>
      <c r="Z1083">
        <v>66</v>
      </c>
      <c r="AA1083">
        <v>23</v>
      </c>
      <c r="AB1083">
        <v>62</v>
      </c>
    </row>
    <row r="1084" spans="1:28" ht="17" x14ac:dyDescent="0.25">
      <c r="A1084" s="3">
        <v>38469903</v>
      </c>
      <c r="B1084" s="1">
        <v>43653</v>
      </c>
      <c r="C1084" s="13">
        <v>3.7398263888888887E-2</v>
      </c>
      <c r="D1084" t="s">
        <v>129</v>
      </c>
      <c r="E1084" t="s">
        <v>130</v>
      </c>
      <c r="F1084">
        <v>3.08</v>
      </c>
      <c r="G1084" t="s">
        <v>130</v>
      </c>
      <c r="H1084">
        <v>35.651000000000003</v>
      </c>
      <c r="I1084">
        <v>-117.45099999999999</v>
      </c>
      <c r="J1084">
        <v>10.8</v>
      </c>
      <c r="K1084" t="s">
        <v>131</v>
      </c>
      <c r="L1084">
        <v>105</v>
      </c>
      <c r="M1084">
        <v>0.14000000000000001</v>
      </c>
      <c r="N1084">
        <v>0.11</v>
      </c>
      <c r="O1084">
        <v>0.2</v>
      </c>
      <c r="P1084">
        <v>0</v>
      </c>
      <c r="Q1084">
        <v>137</v>
      </c>
      <c r="R1084">
        <v>56</v>
      </c>
      <c r="S1084">
        <v>153</v>
      </c>
      <c r="T1084">
        <v>25</v>
      </c>
      <c r="U1084">
        <v>17</v>
      </c>
      <c r="V1084">
        <v>74</v>
      </c>
      <c r="W1084">
        <v>37</v>
      </c>
      <c r="X1084" t="s">
        <v>131</v>
      </c>
      <c r="Y1084">
        <v>88</v>
      </c>
      <c r="Z1084">
        <v>54</v>
      </c>
      <c r="AA1084">
        <v>40</v>
      </c>
      <c r="AB1084">
        <v>118</v>
      </c>
    </row>
    <row r="1085" spans="1:28" x14ac:dyDescent="0.2">
      <c r="A1085" s="4">
        <v>38469951</v>
      </c>
      <c r="B1085" s="1">
        <v>43653</v>
      </c>
      <c r="C1085" s="13">
        <v>4.3258449074074078E-2</v>
      </c>
      <c r="D1085" t="s">
        <v>129</v>
      </c>
      <c r="E1085" t="s">
        <v>130</v>
      </c>
      <c r="F1085">
        <v>2.14</v>
      </c>
      <c r="G1085" t="s">
        <v>130</v>
      </c>
      <c r="H1085">
        <v>35.603000000000002</v>
      </c>
      <c r="I1085">
        <v>-117.407</v>
      </c>
      <c r="J1085">
        <v>8.6</v>
      </c>
      <c r="K1085" t="s">
        <v>131</v>
      </c>
      <c r="L1085">
        <v>27</v>
      </c>
      <c r="M1085">
        <v>0.14000000000000001</v>
      </c>
      <c r="N1085">
        <v>0.28999999999999998</v>
      </c>
      <c r="O1085">
        <v>0.53</v>
      </c>
      <c r="P1085">
        <v>0</v>
      </c>
      <c r="Q1085">
        <v>141</v>
      </c>
      <c r="R1085">
        <v>88</v>
      </c>
      <c r="S1085">
        <v>174</v>
      </c>
      <c r="T1085">
        <v>18</v>
      </c>
      <c r="U1085">
        <v>19</v>
      </c>
      <c r="V1085">
        <v>17</v>
      </c>
      <c r="W1085">
        <v>16</v>
      </c>
      <c r="X1085" t="s">
        <v>131</v>
      </c>
      <c r="Y1085">
        <v>98</v>
      </c>
      <c r="Z1085">
        <v>22</v>
      </c>
      <c r="AA1085">
        <v>13</v>
      </c>
      <c r="AB1085">
        <v>160</v>
      </c>
    </row>
    <row r="1086" spans="1:28" ht="17" x14ac:dyDescent="0.25">
      <c r="A1086" s="3">
        <v>38469967</v>
      </c>
      <c r="B1086" s="1">
        <v>43653</v>
      </c>
      <c r="C1086" s="13">
        <v>4.5221412037037036E-2</v>
      </c>
      <c r="D1086" t="s">
        <v>129</v>
      </c>
      <c r="E1086" t="s">
        <v>130</v>
      </c>
      <c r="F1086">
        <v>3.55</v>
      </c>
      <c r="G1086" t="s">
        <v>130</v>
      </c>
      <c r="H1086">
        <v>35.668999999999997</v>
      </c>
      <c r="I1086">
        <v>-117.51600000000001</v>
      </c>
      <c r="J1086">
        <v>5</v>
      </c>
      <c r="K1086" t="s">
        <v>131</v>
      </c>
      <c r="L1086">
        <v>119</v>
      </c>
      <c r="M1086">
        <v>0.13</v>
      </c>
      <c r="N1086">
        <v>0.09</v>
      </c>
      <c r="O1086">
        <v>0.35</v>
      </c>
      <c r="P1086">
        <v>0</v>
      </c>
      <c r="Q1086">
        <v>317</v>
      </c>
      <c r="R1086">
        <v>88</v>
      </c>
      <c r="S1086">
        <v>-172</v>
      </c>
      <c r="T1086">
        <v>36</v>
      </c>
      <c r="U1086">
        <v>29</v>
      </c>
      <c r="V1086">
        <v>132</v>
      </c>
      <c r="W1086">
        <v>40</v>
      </c>
      <c r="X1086" t="s">
        <v>133</v>
      </c>
      <c r="Y1086">
        <v>75</v>
      </c>
      <c r="Z1086">
        <v>82</v>
      </c>
      <c r="AA1086">
        <v>66</v>
      </c>
      <c r="AB1086">
        <v>47</v>
      </c>
    </row>
    <row r="1087" spans="1:28" x14ac:dyDescent="0.2">
      <c r="A1087" s="4">
        <v>38470055</v>
      </c>
      <c r="B1087" s="1">
        <v>43653</v>
      </c>
      <c r="C1087" s="13">
        <v>5.2621064814814815E-2</v>
      </c>
      <c r="D1087" t="s">
        <v>129</v>
      </c>
      <c r="E1087" t="s">
        <v>130</v>
      </c>
      <c r="F1087">
        <v>2.44</v>
      </c>
      <c r="G1087" t="s">
        <v>130</v>
      </c>
      <c r="H1087">
        <v>35.884</v>
      </c>
      <c r="I1087">
        <v>-117.714</v>
      </c>
      <c r="J1087">
        <v>4.2</v>
      </c>
      <c r="K1087" t="s">
        <v>131</v>
      </c>
      <c r="L1087">
        <v>38</v>
      </c>
      <c r="M1087">
        <v>0.08</v>
      </c>
      <c r="N1087">
        <v>0.13</v>
      </c>
      <c r="O1087">
        <v>0.3</v>
      </c>
      <c r="P1087">
        <v>0</v>
      </c>
      <c r="Q1087">
        <v>314</v>
      </c>
      <c r="R1087">
        <v>79</v>
      </c>
      <c r="S1087">
        <v>170</v>
      </c>
      <c r="T1087">
        <v>22</v>
      </c>
      <c r="U1087">
        <v>18</v>
      </c>
      <c r="V1087">
        <v>17</v>
      </c>
      <c r="W1087">
        <v>14</v>
      </c>
      <c r="X1087" t="s">
        <v>131</v>
      </c>
      <c r="Y1087">
        <v>97</v>
      </c>
      <c r="Z1087">
        <v>50</v>
      </c>
      <c r="AA1087">
        <v>17</v>
      </c>
      <c r="AB1087">
        <v>56</v>
      </c>
    </row>
    <row r="1088" spans="1:28" x14ac:dyDescent="0.2">
      <c r="A1088" s="4">
        <v>38470087</v>
      </c>
      <c r="B1088" s="1">
        <v>43653</v>
      </c>
      <c r="C1088" s="13">
        <v>5.5074189814814815E-2</v>
      </c>
      <c r="D1088" t="s">
        <v>129</v>
      </c>
      <c r="E1088" t="s">
        <v>130</v>
      </c>
      <c r="F1088">
        <v>2.84</v>
      </c>
      <c r="G1088" t="s">
        <v>130</v>
      </c>
      <c r="H1088">
        <v>35.890999999999998</v>
      </c>
      <c r="I1088">
        <v>-117.721</v>
      </c>
      <c r="J1088">
        <v>4.2</v>
      </c>
      <c r="K1088" t="s">
        <v>131</v>
      </c>
      <c r="L1088">
        <v>60</v>
      </c>
      <c r="M1088">
        <v>0.11</v>
      </c>
      <c r="N1088">
        <v>0.11</v>
      </c>
      <c r="O1088">
        <v>0.3</v>
      </c>
      <c r="P1088">
        <v>0</v>
      </c>
      <c r="Q1088">
        <v>304</v>
      </c>
      <c r="R1088">
        <v>77</v>
      </c>
      <c r="S1088">
        <v>172</v>
      </c>
      <c r="T1088">
        <v>18</v>
      </c>
      <c r="U1088">
        <v>15</v>
      </c>
      <c r="V1088">
        <v>26</v>
      </c>
      <c r="W1088">
        <v>18</v>
      </c>
      <c r="X1088" t="s">
        <v>131</v>
      </c>
      <c r="Y1088">
        <v>99</v>
      </c>
      <c r="Z1088">
        <v>55</v>
      </c>
      <c r="AA1088">
        <v>25</v>
      </c>
      <c r="AB1088">
        <v>62</v>
      </c>
    </row>
    <row r="1089" spans="1:28" x14ac:dyDescent="0.2">
      <c r="A1089" s="4">
        <v>38470103</v>
      </c>
      <c r="B1089" s="1">
        <v>43653</v>
      </c>
      <c r="C1089" s="13">
        <v>5.7349189814814815E-2</v>
      </c>
      <c r="D1089" t="s">
        <v>129</v>
      </c>
      <c r="E1089" t="s">
        <v>130</v>
      </c>
      <c r="F1089">
        <v>2.7</v>
      </c>
      <c r="G1089" t="s">
        <v>130</v>
      </c>
      <c r="H1089">
        <v>35.646999999999998</v>
      </c>
      <c r="I1089">
        <v>-117.456</v>
      </c>
      <c r="J1089">
        <v>3.1</v>
      </c>
      <c r="K1089" t="s">
        <v>131</v>
      </c>
      <c r="L1089">
        <v>43</v>
      </c>
      <c r="M1089">
        <v>0.14000000000000001</v>
      </c>
      <c r="N1089">
        <v>0.2</v>
      </c>
      <c r="O1089">
        <v>0.4</v>
      </c>
      <c r="P1089">
        <v>0</v>
      </c>
      <c r="Q1089">
        <v>68</v>
      </c>
      <c r="R1089">
        <v>15</v>
      </c>
      <c r="S1089">
        <v>4</v>
      </c>
      <c r="T1089">
        <v>30</v>
      </c>
      <c r="U1089">
        <v>26</v>
      </c>
      <c r="V1089">
        <v>21</v>
      </c>
      <c r="W1089">
        <v>24</v>
      </c>
      <c r="X1089" t="s">
        <v>133</v>
      </c>
      <c r="Y1089">
        <v>78</v>
      </c>
      <c r="Z1089">
        <v>60</v>
      </c>
      <c r="AA1089">
        <v>19</v>
      </c>
      <c r="AB1089">
        <v>63</v>
      </c>
    </row>
    <row r="1090" spans="1:28" ht="17" x14ac:dyDescent="0.25">
      <c r="A1090" s="3">
        <v>38470119</v>
      </c>
      <c r="B1090" s="1">
        <v>43653</v>
      </c>
      <c r="C1090" s="13">
        <v>5.8282291666666673E-2</v>
      </c>
      <c r="D1090" t="s">
        <v>129</v>
      </c>
      <c r="E1090" t="s">
        <v>130</v>
      </c>
      <c r="F1090">
        <v>3.27</v>
      </c>
      <c r="G1090" t="s">
        <v>130</v>
      </c>
      <c r="H1090">
        <v>35.912999999999997</v>
      </c>
      <c r="I1090">
        <v>-117.73399999999999</v>
      </c>
      <c r="J1090">
        <v>2.9</v>
      </c>
      <c r="K1090" t="s">
        <v>131</v>
      </c>
      <c r="L1090">
        <v>104</v>
      </c>
      <c r="M1090">
        <v>0.13</v>
      </c>
      <c r="N1090">
        <v>0.09</v>
      </c>
      <c r="O1090">
        <v>0.36</v>
      </c>
      <c r="P1090">
        <v>0</v>
      </c>
      <c r="Q1090">
        <v>139</v>
      </c>
      <c r="R1090">
        <v>87</v>
      </c>
      <c r="S1090">
        <v>168</v>
      </c>
      <c r="T1090">
        <v>9</v>
      </c>
      <c r="U1090">
        <v>8</v>
      </c>
      <c r="V1090">
        <v>70</v>
      </c>
      <c r="W1090">
        <v>27</v>
      </c>
      <c r="X1090" t="s">
        <v>131</v>
      </c>
      <c r="Y1090">
        <v>100</v>
      </c>
      <c r="Z1090">
        <v>77</v>
      </c>
      <c r="AA1090">
        <v>40</v>
      </c>
      <c r="AB1090">
        <v>42</v>
      </c>
    </row>
    <row r="1091" spans="1:28" ht="17" x14ac:dyDescent="0.25">
      <c r="A1091" s="3">
        <v>38470159</v>
      </c>
      <c r="B1091" s="1">
        <v>43653</v>
      </c>
      <c r="C1091" s="13">
        <v>6.3107291666666662E-2</v>
      </c>
      <c r="D1091" t="s">
        <v>129</v>
      </c>
      <c r="E1091" t="s">
        <v>130</v>
      </c>
      <c r="F1091">
        <v>3.29</v>
      </c>
      <c r="G1091" t="s">
        <v>130</v>
      </c>
      <c r="H1091">
        <v>35.689</v>
      </c>
      <c r="I1091">
        <v>-117.536</v>
      </c>
      <c r="J1091">
        <v>6.9</v>
      </c>
      <c r="K1091" t="s">
        <v>131</v>
      </c>
      <c r="L1091">
        <v>98</v>
      </c>
      <c r="M1091">
        <v>0.13</v>
      </c>
      <c r="N1091">
        <v>0.11</v>
      </c>
      <c r="O1091">
        <v>0.37</v>
      </c>
      <c r="P1091">
        <v>0</v>
      </c>
      <c r="Q1091">
        <v>320</v>
      </c>
      <c r="R1091">
        <v>88</v>
      </c>
      <c r="S1091">
        <v>-147</v>
      </c>
      <c r="T1091">
        <v>13</v>
      </c>
      <c r="U1091">
        <v>11</v>
      </c>
      <c r="V1091">
        <v>99</v>
      </c>
      <c r="W1091">
        <v>41</v>
      </c>
      <c r="X1091" t="s">
        <v>131</v>
      </c>
      <c r="Y1091">
        <v>100</v>
      </c>
      <c r="Z1091">
        <v>57</v>
      </c>
      <c r="AA1091">
        <v>61</v>
      </c>
      <c r="AB1091">
        <v>93</v>
      </c>
    </row>
    <row r="1092" spans="1:28" ht="17" x14ac:dyDescent="0.25">
      <c r="A1092" s="3">
        <v>38470167</v>
      </c>
      <c r="B1092" s="1">
        <v>43653</v>
      </c>
      <c r="C1092" s="13">
        <v>6.4156249999999998E-2</v>
      </c>
      <c r="D1092" t="s">
        <v>129</v>
      </c>
      <c r="E1092" t="s">
        <v>130</v>
      </c>
      <c r="F1092">
        <v>2.94</v>
      </c>
      <c r="G1092" t="s">
        <v>130</v>
      </c>
      <c r="H1092">
        <v>35.950000000000003</v>
      </c>
      <c r="I1092">
        <v>-117.711</v>
      </c>
      <c r="J1092">
        <v>2.9</v>
      </c>
      <c r="K1092" t="s">
        <v>131</v>
      </c>
      <c r="L1092">
        <v>92</v>
      </c>
      <c r="M1092">
        <v>0.15</v>
      </c>
      <c r="N1092">
        <v>0.11</v>
      </c>
      <c r="O1092">
        <v>0.41</v>
      </c>
      <c r="P1092">
        <v>0</v>
      </c>
      <c r="Q1092">
        <v>1</v>
      </c>
      <c r="R1092">
        <v>81</v>
      </c>
      <c r="S1092">
        <v>-160</v>
      </c>
      <c r="T1092">
        <v>22</v>
      </c>
      <c r="U1092">
        <v>35</v>
      </c>
      <c r="V1092">
        <v>59</v>
      </c>
      <c r="W1092">
        <v>32</v>
      </c>
      <c r="X1092" t="s">
        <v>133</v>
      </c>
      <c r="Y1092">
        <v>81</v>
      </c>
      <c r="Z1092">
        <v>79</v>
      </c>
      <c r="AA1092">
        <v>33</v>
      </c>
      <c r="AB1092">
        <v>44</v>
      </c>
    </row>
    <row r="1093" spans="1:28" ht="17" x14ac:dyDescent="0.25">
      <c r="A1093" s="3">
        <v>38470231</v>
      </c>
      <c r="B1093" s="1">
        <v>43653</v>
      </c>
      <c r="C1093" s="13">
        <v>7.1041203703703704E-2</v>
      </c>
      <c r="D1093" t="s">
        <v>129</v>
      </c>
      <c r="E1093" t="s">
        <v>130</v>
      </c>
      <c r="F1093">
        <v>2.21</v>
      </c>
      <c r="G1093" t="s">
        <v>130</v>
      </c>
      <c r="H1093">
        <v>35.645000000000003</v>
      </c>
      <c r="I1093">
        <v>-117.447</v>
      </c>
      <c r="J1093">
        <v>10.1</v>
      </c>
      <c r="K1093" t="s">
        <v>131</v>
      </c>
      <c r="L1093">
        <v>29</v>
      </c>
      <c r="M1093">
        <v>0.22</v>
      </c>
      <c r="N1093">
        <v>0.44</v>
      </c>
      <c r="O1093">
        <v>0.78</v>
      </c>
      <c r="P1093">
        <v>0</v>
      </c>
      <c r="Q1093">
        <v>153</v>
      </c>
      <c r="R1093">
        <v>68</v>
      </c>
      <c r="S1093">
        <v>117</v>
      </c>
      <c r="T1093">
        <v>49</v>
      </c>
      <c r="U1093">
        <v>39</v>
      </c>
      <c r="V1093">
        <v>17</v>
      </c>
      <c r="W1093">
        <v>36</v>
      </c>
      <c r="X1093" t="s">
        <v>134</v>
      </c>
      <c r="Y1093">
        <v>47</v>
      </c>
      <c r="Z1093">
        <v>26</v>
      </c>
      <c r="AA1093">
        <v>10</v>
      </c>
      <c r="AB1093">
        <v>146</v>
      </c>
    </row>
    <row r="1094" spans="1:28" x14ac:dyDescent="0.2">
      <c r="A1094" s="4">
        <v>38470263</v>
      </c>
      <c r="B1094" s="1">
        <v>43653</v>
      </c>
      <c r="C1094" s="13">
        <v>7.5305787037037039E-2</v>
      </c>
      <c r="D1094" t="s">
        <v>129</v>
      </c>
      <c r="E1094" t="s">
        <v>130</v>
      </c>
      <c r="F1094">
        <v>2.4300000000000002</v>
      </c>
      <c r="G1094" t="s">
        <v>130</v>
      </c>
      <c r="H1094">
        <v>35.840000000000003</v>
      </c>
      <c r="I1094">
        <v>-117.67100000000001</v>
      </c>
      <c r="J1094">
        <v>3.2</v>
      </c>
      <c r="K1094" t="s">
        <v>131</v>
      </c>
      <c r="L1094">
        <v>23</v>
      </c>
      <c r="M1094">
        <v>0.1</v>
      </c>
      <c r="N1094">
        <v>0.21</v>
      </c>
      <c r="O1094">
        <v>0.79</v>
      </c>
      <c r="P1094">
        <v>0</v>
      </c>
      <c r="Q1094">
        <v>318</v>
      </c>
      <c r="R1094">
        <v>18</v>
      </c>
      <c r="S1094">
        <v>-127</v>
      </c>
      <c r="T1094">
        <v>30</v>
      </c>
      <c r="U1094">
        <v>32</v>
      </c>
      <c r="V1094">
        <v>16</v>
      </c>
      <c r="W1094">
        <v>13</v>
      </c>
      <c r="X1094" t="s">
        <v>133</v>
      </c>
      <c r="Y1094">
        <v>80</v>
      </c>
      <c r="Z1094">
        <v>61</v>
      </c>
      <c r="AA1094">
        <v>11</v>
      </c>
      <c r="AB1094">
        <v>53</v>
      </c>
    </row>
    <row r="1095" spans="1:28" x14ac:dyDescent="0.2">
      <c r="A1095" s="4">
        <v>38470279</v>
      </c>
      <c r="B1095" s="1">
        <v>43653</v>
      </c>
      <c r="C1095" s="13">
        <v>7.5417708333333333E-2</v>
      </c>
      <c r="D1095" t="s">
        <v>129</v>
      </c>
      <c r="E1095" t="s">
        <v>130</v>
      </c>
      <c r="F1095">
        <v>2.78</v>
      </c>
      <c r="G1095" t="s">
        <v>130</v>
      </c>
      <c r="H1095">
        <v>35.725000000000001</v>
      </c>
      <c r="I1095">
        <v>-117.565</v>
      </c>
      <c r="J1095">
        <v>9.5</v>
      </c>
      <c r="K1095" t="s">
        <v>131</v>
      </c>
      <c r="L1095">
        <v>46</v>
      </c>
      <c r="M1095">
        <v>0.13</v>
      </c>
      <c r="N1095">
        <v>0.18</v>
      </c>
      <c r="O1095">
        <v>0.56000000000000005</v>
      </c>
      <c r="P1095">
        <v>0</v>
      </c>
      <c r="Q1095">
        <v>334</v>
      </c>
      <c r="R1095">
        <v>86</v>
      </c>
      <c r="S1095">
        <v>-162</v>
      </c>
      <c r="T1095">
        <v>31</v>
      </c>
      <c r="U1095">
        <v>29</v>
      </c>
      <c r="V1095">
        <v>11</v>
      </c>
      <c r="W1095">
        <v>8</v>
      </c>
      <c r="X1095" t="s">
        <v>133</v>
      </c>
      <c r="Y1095">
        <v>68</v>
      </c>
      <c r="Z1095">
        <v>43</v>
      </c>
      <c r="AA1095">
        <v>6</v>
      </c>
      <c r="AB1095">
        <v>135</v>
      </c>
    </row>
    <row r="1096" spans="1:28" x14ac:dyDescent="0.2">
      <c r="A1096" s="4">
        <v>38470303</v>
      </c>
      <c r="B1096" s="1">
        <v>43653</v>
      </c>
      <c r="C1096" s="13">
        <v>7.8607638888888887E-2</v>
      </c>
      <c r="D1096" t="s">
        <v>129</v>
      </c>
      <c r="E1096" t="s">
        <v>130</v>
      </c>
      <c r="F1096">
        <v>2.27</v>
      </c>
      <c r="G1096" t="s">
        <v>130</v>
      </c>
      <c r="H1096">
        <v>35.841999999999999</v>
      </c>
      <c r="I1096">
        <v>-117.634</v>
      </c>
      <c r="J1096">
        <v>0.1</v>
      </c>
      <c r="K1096" t="s">
        <v>132</v>
      </c>
      <c r="L1096">
        <v>29</v>
      </c>
      <c r="M1096">
        <v>0.26</v>
      </c>
      <c r="N1096">
        <v>0.41</v>
      </c>
      <c r="O1096">
        <v>31.61</v>
      </c>
      <c r="P1096">
        <v>0</v>
      </c>
      <c r="Q1096">
        <v>211</v>
      </c>
      <c r="R1096">
        <v>68</v>
      </c>
      <c r="S1096">
        <v>154</v>
      </c>
      <c r="T1096">
        <v>29</v>
      </c>
      <c r="U1096">
        <v>29</v>
      </c>
      <c r="V1096">
        <v>17</v>
      </c>
      <c r="W1096">
        <v>39</v>
      </c>
      <c r="X1096" t="s">
        <v>133</v>
      </c>
      <c r="Y1096">
        <v>81</v>
      </c>
      <c r="Z1096">
        <v>76</v>
      </c>
      <c r="AA1096">
        <v>15</v>
      </c>
      <c r="AB1096">
        <v>41</v>
      </c>
    </row>
    <row r="1097" spans="1:28" x14ac:dyDescent="0.2">
      <c r="A1097" s="4">
        <v>38470327</v>
      </c>
      <c r="B1097" s="1">
        <v>43653</v>
      </c>
      <c r="C1097" s="13">
        <v>8.1365046296296303E-2</v>
      </c>
      <c r="D1097" t="s">
        <v>129</v>
      </c>
      <c r="E1097" t="s">
        <v>130</v>
      </c>
      <c r="F1097">
        <v>2.3199999999999998</v>
      </c>
      <c r="G1097" t="s">
        <v>130</v>
      </c>
      <c r="H1097">
        <v>35.737000000000002</v>
      </c>
      <c r="I1097">
        <v>-117.526</v>
      </c>
      <c r="J1097">
        <v>1.8</v>
      </c>
      <c r="K1097" t="s">
        <v>131</v>
      </c>
      <c r="L1097">
        <v>33</v>
      </c>
      <c r="M1097">
        <v>0.17</v>
      </c>
      <c r="N1097">
        <v>0.26</v>
      </c>
      <c r="O1097">
        <v>0.77</v>
      </c>
      <c r="P1097">
        <v>0</v>
      </c>
      <c r="Q1097">
        <v>290</v>
      </c>
      <c r="R1097">
        <v>75</v>
      </c>
      <c r="S1097">
        <v>-175</v>
      </c>
      <c r="T1097">
        <v>33</v>
      </c>
      <c r="U1097">
        <v>35</v>
      </c>
      <c r="V1097">
        <v>16</v>
      </c>
      <c r="W1097">
        <v>23</v>
      </c>
      <c r="X1097" t="s">
        <v>133</v>
      </c>
      <c r="Y1097">
        <v>67</v>
      </c>
      <c r="Z1097">
        <v>72</v>
      </c>
      <c r="AA1097">
        <v>15</v>
      </c>
      <c r="AB1097">
        <v>46</v>
      </c>
    </row>
    <row r="1098" spans="1:28" ht="17" x14ac:dyDescent="0.25">
      <c r="A1098" s="3">
        <v>38470415</v>
      </c>
      <c r="B1098" s="1">
        <v>43653</v>
      </c>
      <c r="C1098" s="13">
        <v>8.7554398148148152E-2</v>
      </c>
      <c r="D1098" t="s">
        <v>129</v>
      </c>
      <c r="E1098" t="s">
        <v>130</v>
      </c>
      <c r="F1098">
        <v>3.6</v>
      </c>
      <c r="G1098" t="s">
        <v>47</v>
      </c>
      <c r="H1098">
        <v>35.76</v>
      </c>
      <c r="I1098">
        <v>-117.562</v>
      </c>
      <c r="J1098">
        <v>10.8</v>
      </c>
      <c r="K1098" t="s">
        <v>131</v>
      </c>
      <c r="L1098">
        <v>75</v>
      </c>
      <c r="M1098">
        <v>0.21</v>
      </c>
      <c r="N1098">
        <v>0.19</v>
      </c>
      <c r="O1098">
        <v>0.4</v>
      </c>
      <c r="P1098">
        <v>0</v>
      </c>
      <c r="Q1098">
        <v>307</v>
      </c>
      <c r="R1098">
        <v>57</v>
      </c>
      <c r="S1098">
        <v>162</v>
      </c>
      <c r="T1098">
        <v>20</v>
      </c>
      <c r="U1098">
        <v>22</v>
      </c>
      <c r="V1098">
        <v>146</v>
      </c>
      <c r="W1098">
        <v>28</v>
      </c>
      <c r="X1098" t="s">
        <v>131</v>
      </c>
      <c r="Y1098">
        <v>86</v>
      </c>
      <c r="Z1098">
        <v>67</v>
      </c>
      <c r="AA1098">
        <v>63</v>
      </c>
      <c r="AB1098">
        <v>80</v>
      </c>
    </row>
    <row r="1099" spans="1:28" x14ac:dyDescent="0.2">
      <c r="A1099" s="4">
        <v>38470423</v>
      </c>
      <c r="B1099" s="1">
        <v>43653</v>
      </c>
      <c r="C1099" s="13">
        <v>8.9155671296296299E-2</v>
      </c>
      <c r="D1099" t="s">
        <v>129</v>
      </c>
      <c r="E1099" t="s">
        <v>130</v>
      </c>
      <c r="F1099">
        <v>2.39</v>
      </c>
      <c r="G1099" t="s">
        <v>130</v>
      </c>
      <c r="H1099">
        <v>35.899000000000001</v>
      </c>
      <c r="I1099">
        <v>-117.7</v>
      </c>
      <c r="J1099">
        <v>2.4</v>
      </c>
      <c r="K1099" t="s">
        <v>131</v>
      </c>
      <c r="L1099">
        <v>32</v>
      </c>
      <c r="M1099">
        <v>0.15</v>
      </c>
      <c r="N1099">
        <v>0.22</v>
      </c>
      <c r="O1099">
        <v>0.39</v>
      </c>
      <c r="P1099">
        <v>0</v>
      </c>
      <c r="Q1099">
        <v>155</v>
      </c>
      <c r="R1099">
        <v>85</v>
      </c>
      <c r="S1099">
        <v>-179</v>
      </c>
      <c r="T1099">
        <v>21</v>
      </c>
      <c r="U1099">
        <v>25</v>
      </c>
      <c r="V1099">
        <v>16</v>
      </c>
      <c r="W1099">
        <v>5</v>
      </c>
      <c r="X1099" t="s">
        <v>131</v>
      </c>
      <c r="Y1099">
        <v>94</v>
      </c>
      <c r="Z1099">
        <v>70</v>
      </c>
      <c r="AA1099">
        <v>16</v>
      </c>
      <c r="AB1099">
        <v>30</v>
      </c>
    </row>
    <row r="1100" spans="1:28" ht="17" x14ac:dyDescent="0.25">
      <c r="A1100" s="3">
        <v>38470439</v>
      </c>
      <c r="B1100" s="1">
        <v>43653</v>
      </c>
      <c r="C1100" s="13">
        <v>9.0842824074074069E-2</v>
      </c>
      <c r="D1100" t="s">
        <v>129</v>
      </c>
      <c r="E1100" t="s">
        <v>130</v>
      </c>
      <c r="F1100">
        <v>3.48</v>
      </c>
      <c r="G1100" t="s">
        <v>130</v>
      </c>
      <c r="H1100">
        <v>35.598999999999997</v>
      </c>
      <c r="I1100">
        <v>-117.404</v>
      </c>
      <c r="J1100">
        <v>7.3</v>
      </c>
      <c r="K1100" t="s">
        <v>131</v>
      </c>
      <c r="L1100">
        <v>104</v>
      </c>
      <c r="M1100">
        <v>0.14000000000000001</v>
      </c>
      <c r="N1100">
        <v>0.12</v>
      </c>
      <c r="O1100">
        <v>0.28999999999999998</v>
      </c>
      <c r="P1100">
        <v>0</v>
      </c>
      <c r="Q1100">
        <v>145</v>
      </c>
      <c r="R1100">
        <v>75</v>
      </c>
      <c r="S1100">
        <v>162</v>
      </c>
      <c r="T1100">
        <v>25</v>
      </c>
      <c r="U1100">
        <v>26</v>
      </c>
      <c r="V1100">
        <v>103</v>
      </c>
      <c r="W1100">
        <v>35</v>
      </c>
      <c r="X1100" t="s">
        <v>133</v>
      </c>
      <c r="Y1100">
        <v>78</v>
      </c>
      <c r="Z1100">
        <v>54</v>
      </c>
      <c r="AA1100">
        <v>45</v>
      </c>
      <c r="AB1100">
        <v>98</v>
      </c>
    </row>
    <row r="1101" spans="1:28" x14ac:dyDescent="0.2">
      <c r="A1101" s="4">
        <v>38470447</v>
      </c>
      <c r="B1101" s="1">
        <v>43653</v>
      </c>
      <c r="C1101" s="13">
        <v>9.1525810185185186E-2</v>
      </c>
      <c r="D1101" t="s">
        <v>129</v>
      </c>
      <c r="E1101" t="s">
        <v>130</v>
      </c>
      <c r="F1101">
        <v>2.62</v>
      </c>
      <c r="G1101" t="s">
        <v>130</v>
      </c>
      <c r="H1101">
        <v>35.911999999999999</v>
      </c>
      <c r="I1101">
        <v>-117.718</v>
      </c>
      <c r="J1101">
        <v>2.4</v>
      </c>
      <c r="K1101" t="s">
        <v>131</v>
      </c>
      <c r="L1101">
        <v>43</v>
      </c>
      <c r="M1101">
        <v>0.12</v>
      </c>
      <c r="N1101">
        <v>0.14000000000000001</v>
      </c>
      <c r="O1101">
        <v>0.25</v>
      </c>
      <c r="P1101">
        <v>0</v>
      </c>
      <c r="Q1101">
        <v>300</v>
      </c>
      <c r="R1101">
        <v>88</v>
      </c>
      <c r="S1101">
        <v>-177</v>
      </c>
      <c r="T1101">
        <v>23</v>
      </c>
      <c r="U1101">
        <v>22</v>
      </c>
      <c r="V1101">
        <v>19</v>
      </c>
      <c r="W1101">
        <v>5</v>
      </c>
      <c r="X1101" t="s">
        <v>131</v>
      </c>
      <c r="Y1101">
        <v>90</v>
      </c>
      <c r="Z1101">
        <v>66</v>
      </c>
      <c r="AA1101">
        <v>14</v>
      </c>
      <c r="AB1101">
        <v>39</v>
      </c>
    </row>
    <row r="1102" spans="1:28" ht="17" x14ac:dyDescent="0.25">
      <c r="A1102" s="3">
        <v>38470471</v>
      </c>
      <c r="B1102" s="1">
        <v>43653</v>
      </c>
      <c r="C1102" s="13">
        <v>9.5158680555555555E-2</v>
      </c>
      <c r="D1102" t="s">
        <v>129</v>
      </c>
      <c r="E1102" t="s">
        <v>130</v>
      </c>
      <c r="F1102">
        <v>3.64</v>
      </c>
      <c r="G1102" t="s">
        <v>47</v>
      </c>
      <c r="H1102">
        <v>35.603999999999999</v>
      </c>
      <c r="I1102">
        <v>-117.467</v>
      </c>
      <c r="J1102">
        <v>2.8</v>
      </c>
      <c r="K1102" t="s">
        <v>131</v>
      </c>
      <c r="L1102">
        <v>95</v>
      </c>
      <c r="M1102">
        <v>0.14000000000000001</v>
      </c>
      <c r="N1102">
        <v>0.12</v>
      </c>
      <c r="O1102">
        <v>0.27</v>
      </c>
      <c r="P1102">
        <v>0</v>
      </c>
      <c r="Q1102">
        <v>342</v>
      </c>
      <c r="R1102">
        <v>79</v>
      </c>
      <c r="S1102">
        <v>-166</v>
      </c>
      <c r="T1102">
        <v>12</v>
      </c>
      <c r="U1102">
        <v>10</v>
      </c>
      <c r="V1102">
        <v>111</v>
      </c>
      <c r="W1102">
        <v>30</v>
      </c>
      <c r="X1102" t="s">
        <v>131</v>
      </c>
      <c r="Y1102">
        <v>100</v>
      </c>
      <c r="Z1102">
        <v>72</v>
      </c>
      <c r="AA1102">
        <v>61</v>
      </c>
      <c r="AB1102">
        <v>74</v>
      </c>
    </row>
    <row r="1103" spans="1:28" x14ac:dyDescent="0.2">
      <c r="A1103" s="4">
        <v>38470519</v>
      </c>
      <c r="B1103" s="1">
        <v>43653</v>
      </c>
      <c r="C1103" s="13">
        <v>9.8811458333333338E-2</v>
      </c>
      <c r="D1103" t="s">
        <v>129</v>
      </c>
      <c r="E1103" t="s">
        <v>130</v>
      </c>
      <c r="F1103">
        <v>2.1</v>
      </c>
      <c r="G1103" t="s">
        <v>130</v>
      </c>
      <c r="H1103">
        <v>35.79</v>
      </c>
      <c r="I1103">
        <v>-117.624</v>
      </c>
      <c r="J1103">
        <v>8.3000000000000007</v>
      </c>
      <c r="K1103" t="s">
        <v>131</v>
      </c>
      <c r="L1103">
        <v>31</v>
      </c>
      <c r="M1103">
        <v>0.17</v>
      </c>
      <c r="N1103">
        <v>0.28000000000000003</v>
      </c>
      <c r="O1103">
        <v>1.19</v>
      </c>
      <c r="P1103">
        <v>0</v>
      </c>
      <c r="Q1103">
        <v>207</v>
      </c>
      <c r="R1103">
        <v>72</v>
      </c>
      <c r="S1103">
        <v>-166</v>
      </c>
      <c r="T1103">
        <v>31</v>
      </c>
      <c r="U1103">
        <v>31</v>
      </c>
      <c r="V1103">
        <v>16</v>
      </c>
      <c r="W1103">
        <v>15</v>
      </c>
      <c r="X1103" t="s">
        <v>133</v>
      </c>
      <c r="Y1103">
        <v>69</v>
      </c>
      <c r="Z1103">
        <v>32</v>
      </c>
      <c r="AA1103">
        <v>9</v>
      </c>
      <c r="AB1103">
        <v>108</v>
      </c>
    </row>
    <row r="1104" spans="1:28" ht="17" x14ac:dyDescent="0.25">
      <c r="A1104" s="3">
        <v>38470567</v>
      </c>
      <c r="B1104" s="1">
        <v>43653</v>
      </c>
      <c r="C1104" s="13">
        <v>0.10334872685185185</v>
      </c>
      <c r="D1104" t="s">
        <v>129</v>
      </c>
      <c r="E1104" t="s">
        <v>130</v>
      </c>
      <c r="F1104">
        <v>2.2400000000000002</v>
      </c>
      <c r="G1104" t="s">
        <v>130</v>
      </c>
      <c r="H1104">
        <v>35.831000000000003</v>
      </c>
      <c r="I1104">
        <v>-117.673</v>
      </c>
      <c r="J1104">
        <v>7.4</v>
      </c>
      <c r="K1104" t="s">
        <v>131</v>
      </c>
      <c r="L1104">
        <v>26</v>
      </c>
      <c r="M1104">
        <v>0.17</v>
      </c>
      <c r="N1104">
        <v>0.31</v>
      </c>
      <c r="O1104">
        <v>1.26</v>
      </c>
      <c r="P1104">
        <v>0</v>
      </c>
      <c r="Q1104">
        <v>112</v>
      </c>
      <c r="R1104">
        <v>88</v>
      </c>
      <c r="S1104">
        <v>-178</v>
      </c>
      <c r="T1104">
        <v>36</v>
      </c>
      <c r="U1104">
        <v>34</v>
      </c>
      <c r="V1104">
        <v>16</v>
      </c>
      <c r="W1104">
        <v>13</v>
      </c>
      <c r="X1104" t="s">
        <v>132</v>
      </c>
      <c r="Y1104">
        <v>56</v>
      </c>
      <c r="Z1104">
        <v>28</v>
      </c>
      <c r="AA1104">
        <v>10</v>
      </c>
      <c r="AB1104">
        <v>134</v>
      </c>
    </row>
    <row r="1105" spans="1:28" x14ac:dyDescent="0.2">
      <c r="A1105" s="4">
        <v>38470727</v>
      </c>
      <c r="B1105" s="1">
        <v>43653</v>
      </c>
      <c r="C1105" s="13">
        <v>0.11258622685185186</v>
      </c>
      <c r="D1105" t="s">
        <v>129</v>
      </c>
      <c r="E1105" t="s">
        <v>130</v>
      </c>
      <c r="F1105">
        <v>2.11</v>
      </c>
      <c r="G1105" t="s">
        <v>130</v>
      </c>
      <c r="H1105">
        <v>35.826000000000001</v>
      </c>
      <c r="I1105">
        <v>-117.63800000000001</v>
      </c>
      <c r="J1105">
        <v>2.4</v>
      </c>
      <c r="K1105" t="s">
        <v>131</v>
      </c>
      <c r="L1105">
        <v>31</v>
      </c>
      <c r="M1105">
        <v>0.16</v>
      </c>
      <c r="N1105">
        <v>0.24</v>
      </c>
      <c r="O1105">
        <v>0.56000000000000005</v>
      </c>
      <c r="P1105">
        <v>0</v>
      </c>
      <c r="Q1105">
        <v>329</v>
      </c>
      <c r="R1105">
        <v>88</v>
      </c>
      <c r="S1105">
        <v>-170</v>
      </c>
      <c r="T1105">
        <v>22</v>
      </c>
      <c r="U1105">
        <v>19</v>
      </c>
      <c r="V1105">
        <v>20</v>
      </c>
      <c r="W1105">
        <v>12</v>
      </c>
      <c r="X1105" t="s">
        <v>131</v>
      </c>
      <c r="Y1105">
        <v>90</v>
      </c>
      <c r="Z1105">
        <v>67</v>
      </c>
      <c r="AA1105">
        <v>14</v>
      </c>
      <c r="AB1105">
        <v>32</v>
      </c>
    </row>
    <row r="1106" spans="1:28" x14ac:dyDescent="0.2">
      <c r="A1106" s="4">
        <v>38470735</v>
      </c>
      <c r="B1106" s="1">
        <v>43653</v>
      </c>
      <c r="C1106" s="13">
        <v>0.11269895833333332</v>
      </c>
      <c r="D1106" t="s">
        <v>129</v>
      </c>
      <c r="E1106" t="s">
        <v>130</v>
      </c>
      <c r="F1106">
        <v>2.81</v>
      </c>
      <c r="G1106" t="s">
        <v>130</v>
      </c>
      <c r="H1106">
        <v>35.654000000000003</v>
      </c>
      <c r="I1106">
        <v>-117.483</v>
      </c>
      <c r="J1106">
        <v>2.2999999999999998</v>
      </c>
      <c r="K1106" t="s">
        <v>131</v>
      </c>
      <c r="L1106">
        <v>64</v>
      </c>
      <c r="M1106">
        <v>0.15</v>
      </c>
      <c r="N1106">
        <v>0.16</v>
      </c>
      <c r="O1106">
        <v>0.32</v>
      </c>
      <c r="P1106">
        <v>0</v>
      </c>
      <c r="Q1106">
        <v>293</v>
      </c>
      <c r="R1106">
        <v>59</v>
      </c>
      <c r="S1106">
        <v>179</v>
      </c>
      <c r="T1106">
        <v>24</v>
      </c>
      <c r="U1106">
        <v>26</v>
      </c>
      <c r="V1106">
        <v>17</v>
      </c>
      <c r="W1106">
        <v>18</v>
      </c>
      <c r="X1106" t="s">
        <v>133</v>
      </c>
      <c r="Y1106">
        <v>88</v>
      </c>
      <c r="Z1106">
        <v>65</v>
      </c>
      <c r="AA1106">
        <v>15</v>
      </c>
      <c r="AB1106">
        <v>66</v>
      </c>
    </row>
    <row r="1107" spans="1:28" x14ac:dyDescent="0.2">
      <c r="A1107" s="4">
        <v>38470751</v>
      </c>
      <c r="B1107" s="1">
        <v>43653</v>
      </c>
      <c r="C1107" s="13">
        <v>0.11354467592592593</v>
      </c>
      <c r="D1107" t="s">
        <v>129</v>
      </c>
      <c r="E1107" t="s">
        <v>130</v>
      </c>
      <c r="F1107">
        <v>2.44</v>
      </c>
      <c r="G1107" t="s">
        <v>130</v>
      </c>
      <c r="H1107">
        <v>35.883000000000003</v>
      </c>
      <c r="I1107">
        <v>-117.727</v>
      </c>
      <c r="J1107">
        <v>2.8</v>
      </c>
      <c r="K1107" t="s">
        <v>131</v>
      </c>
      <c r="L1107">
        <v>31</v>
      </c>
      <c r="M1107">
        <v>0.16</v>
      </c>
      <c r="N1107">
        <v>0.25</v>
      </c>
      <c r="O1107">
        <v>0.62</v>
      </c>
      <c r="P1107">
        <v>0</v>
      </c>
      <c r="Q1107">
        <v>309</v>
      </c>
      <c r="R1107">
        <v>90</v>
      </c>
      <c r="S1107">
        <v>167</v>
      </c>
      <c r="T1107">
        <v>21</v>
      </c>
      <c r="U1107">
        <v>17</v>
      </c>
      <c r="V1107">
        <v>18</v>
      </c>
      <c r="W1107">
        <v>10</v>
      </c>
      <c r="X1107" t="s">
        <v>131</v>
      </c>
      <c r="Y1107">
        <v>99</v>
      </c>
      <c r="Z1107">
        <v>65</v>
      </c>
      <c r="AA1107">
        <v>14</v>
      </c>
      <c r="AB1107">
        <v>53</v>
      </c>
    </row>
    <row r="1108" spans="1:28" x14ac:dyDescent="0.2">
      <c r="A1108" s="4">
        <v>38470783</v>
      </c>
      <c r="B1108" s="1">
        <v>43653</v>
      </c>
      <c r="C1108" s="13">
        <v>0.11528263888888889</v>
      </c>
      <c r="D1108" t="s">
        <v>129</v>
      </c>
      <c r="E1108" t="s">
        <v>130</v>
      </c>
      <c r="F1108">
        <v>2.39</v>
      </c>
      <c r="G1108" t="s">
        <v>130</v>
      </c>
      <c r="H1108">
        <v>35.950000000000003</v>
      </c>
      <c r="I1108">
        <v>-117.71299999999999</v>
      </c>
      <c r="J1108">
        <v>2.6</v>
      </c>
      <c r="K1108" t="s">
        <v>131</v>
      </c>
      <c r="L1108">
        <v>26</v>
      </c>
      <c r="M1108">
        <v>0.13</v>
      </c>
      <c r="N1108">
        <v>0.24</v>
      </c>
      <c r="O1108">
        <v>0.41</v>
      </c>
      <c r="P1108">
        <v>0</v>
      </c>
      <c r="Q1108">
        <v>342</v>
      </c>
      <c r="R1108">
        <v>72</v>
      </c>
      <c r="S1108">
        <v>167</v>
      </c>
      <c r="T1108">
        <v>22</v>
      </c>
      <c r="U1108">
        <v>22</v>
      </c>
      <c r="V1108">
        <v>16</v>
      </c>
      <c r="W1108">
        <v>18</v>
      </c>
      <c r="X1108" t="s">
        <v>131</v>
      </c>
      <c r="Y1108">
        <v>90</v>
      </c>
      <c r="Z1108">
        <v>68</v>
      </c>
      <c r="AA1108">
        <v>13</v>
      </c>
      <c r="AB1108">
        <v>33</v>
      </c>
    </row>
    <row r="1109" spans="1:28" x14ac:dyDescent="0.2">
      <c r="A1109" s="4">
        <v>38470807</v>
      </c>
      <c r="B1109" s="1">
        <v>43653</v>
      </c>
      <c r="C1109" s="13">
        <v>0.11714328703703702</v>
      </c>
      <c r="D1109" t="s">
        <v>129</v>
      </c>
      <c r="E1109" t="s">
        <v>130</v>
      </c>
      <c r="F1109">
        <v>2.27</v>
      </c>
      <c r="G1109" t="s">
        <v>130</v>
      </c>
      <c r="H1109">
        <v>35.621000000000002</v>
      </c>
      <c r="I1109">
        <v>-117.473</v>
      </c>
      <c r="J1109">
        <v>9.3000000000000007</v>
      </c>
      <c r="K1109" t="s">
        <v>131</v>
      </c>
      <c r="L1109">
        <v>26</v>
      </c>
      <c r="M1109">
        <v>0.22</v>
      </c>
      <c r="N1109">
        <v>0.41</v>
      </c>
      <c r="O1109">
        <v>1.28</v>
      </c>
      <c r="P1109">
        <v>0</v>
      </c>
      <c r="Q1109">
        <v>86</v>
      </c>
      <c r="R1109">
        <v>83</v>
      </c>
      <c r="S1109">
        <v>177</v>
      </c>
      <c r="T1109">
        <v>27</v>
      </c>
      <c r="U1109">
        <v>29</v>
      </c>
      <c r="V1109">
        <v>20</v>
      </c>
      <c r="W1109">
        <v>26</v>
      </c>
      <c r="X1109" t="s">
        <v>133</v>
      </c>
      <c r="Y1109">
        <v>77</v>
      </c>
      <c r="Z1109">
        <v>26</v>
      </c>
      <c r="AA1109">
        <v>11</v>
      </c>
      <c r="AB1109">
        <v>130</v>
      </c>
    </row>
    <row r="1110" spans="1:28" ht="17" x14ac:dyDescent="0.25">
      <c r="A1110" s="3">
        <v>37485357</v>
      </c>
      <c r="B1110" s="1">
        <v>43653</v>
      </c>
      <c r="C1110" s="13">
        <v>0.11927175925925926</v>
      </c>
      <c r="D1110" t="s">
        <v>129</v>
      </c>
      <c r="E1110" t="s">
        <v>130</v>
      </c>
      <c r="F1110">
        <v>2.15</v>
      </c>
      <c r="G1110" t="s">
        <v>130</v>
      </c>
      <c r="H1110">
        <v>35.911999999999999</v>
      </c>
      <c r="I1110">
        <v>-117.74299999999999</v>
      </c>
      <c r="J1110">
        <v>8.6999999999999993</v>
      </c>
      <c r="K1110" t="s">
        <v>131</v>
      </c>
      <c r="L1110">
        <v>35</v>
      </c>
      <c r="M1110">
        <v>0.09</v>
      </c>
      <c r="N1110">
        <v>0.15</v>
      </c>
      <c r="O1110">
        <v>0.34</v>
      </c>
      <c r="P1110">
        <v>0</v>
      </c>
      <c r="Q1110">
        <v>135</v>
      </c>
      <c r="R1110">
        <v>89</v>
      </c>
      <c r="S1110">
        <v>-133</v>
      </c>
      <c r="T1110">
        <v>46</v>
      </c>
      <c r="U1110">
        <v>46</v>
      </c>
      <c r="V1110">
        <v>8</v>
      </c>
      <c r="W1110">
        <v>28</v>
      </c>
      <c r="X1110" t="s">
        <v>134</v>
      </c>
      <c r="Y1110">
        <v>27</v>
      </c>
      <c r="Z1110">
        <v>66</v>
      </c>
      <c r="AA1110">
        <v>0</v>
      </c>
      <c r="AB1110">
        <v>0</v>
      </c>
    </row>
    <row r="1111" spans="1:28" x14ac:dyDescent="0.2">
      <c r="A1111" s="4">
        <v>38470847</v>
      </c>
      <c r="B1111" s="1">
        <v>43653</v>
      </c>
      <c r="C1111" s="13">
        <v>0.11930381944444444</v>
      </c>
      <c r="D1111" t="s">
        <v>129</v>
      </c>
      <c r="E1111" t="s">
        <v>130</v>
      </c>
      <c r="F1111">
        <v>2.69</v>
      </c>
      <c r="G1111" t="s">
        <v>130</v>
      </c>
      <c r="H1111">
        <v>35.668999999999997</v>
      </c>
      <c r="I1111">
        <v>-117.50700000000001</v>
      </c>
      <c r="J1111">
        <v>2.5</v>
      </c>
      <c r="K1111" t="s">
        <v>131</v>
      </c>
      <c r="L1111">
        <v>68</v>
      </c>
      <c r="M1111">
        <v>0.16</v>
      </c>
      <c r="N1111">
        <v>0.16</v>
      </c>
      <c r="O1111">
        <v>0.43</v>
      </c>
      <c r="P1111">
        <v>0</v>
      </c>
      <c r="Q1111">
        <v>325</v>
      </c>
      <c r="R1111">
        <v>35</v>
      </c>
      <c r="S1111">
        <v>176</v>
      </c>
      <c r="T1111">
        <v>34</v>
      </c>
      <c r="U1111">
        <v>23</v>
      </c>
      <c r="V1111">
        <v>12</v>
      </c>
      <c r="W1111">
        <v>25</v>
      </c>
      <c r="X1111" t="s">
        <v>133</v>
      </c>
      <c r="Y1111">
        <v>63</v>
      </c>
      <c r="Z1111">
        <v>57</v>
      </c>
      <c r="AA1111">
        <v>18</v>
      </c>
      <c r="AB1111">
        <v>86</v>
      </c>
    </row>
    <row r="1112" spans="1:28" x14ac:dyDescent="0.2">
      <c r="A1112" s="4">
        <v>38470879</v>
      </c>
      <c r="B1112" s="1">
        <v>43653</v>
      </c>
      <c r="C1112" s="13">
        <v>0.12350381944444444</v>
      </c>
      <c r="D1112" t="s">
        <v>129</v>
      </c>
      <c r="E1112" t="s">
        <v>130</v>
      </c>
      <c r="F1112">
        <v>2.6</v>
      </c>
      <c r="G1112" t="s">
        <v>130</v>
      </c>
      <c r="H1112">
        <v>35.914999999999999</v>
      </c>
      <c r="I1112">
        <v>-117.732</v>
      </c>
      <c r="J1112">
        <v>4</v>
      </c>
      <c r="K1112" t="s">
        <v>131</v>
      </c>
      <c r="L1112">
        <v>50</v>
      </c>
      <c r="M1112">
        <v>0.1</v>
      </c>
      <c r="N1112">
        <v>0.13</v>
      </c>
      <c r="O1112">
        <v>0.28999999999999998</v>
      </c>
      <c r="P1112">
        <v>0</v>
      </c>
      <c r="Q1112">
        <v>321</v>
      </c>
      <c r="R1112">
        <v>76</v>
      </c>
      <c r="S1112">
        <v>-167</v>
      </c>
      <c r="T1112">
        <v>25</v>
      </c>
      <c r="U1112">
        <v>16</v>
      </c>
      <c r="V1112">
        <v>19</v>
      </c>
      <c r="W1112">
        <v>15</v>
      </c>
      <c r="X1112" t="s">
        <v>131</v>
      </c>
      <c r="Y1112">
        <v>94</v>
      </c>
      <c r="Z1112">
        <v>54</v>
      </c>
      <c r="AA1112">
        <v>22</v>
      </c>
      <c r="AB1112">
        <v>57</v>
      </c>
    </row>
    <row r="1113" spans="1:28" ht="17" x14ac:dyDescent="0.25">
      <c r="A1113" s="3">
        <v>38470887</v>
      </c>
      <c r="B1113" s="1">
        <v>43653</v>
      </c>
      <c r="C1113" s="13">
        <v>0.12450868055555554</v>
      </c>
      <c r="D1113" t="s">
        <v>129</v>
      </c>
      <c r="E1113" t="s">
        <v>130</v>
      </c>
      <c r="F1113">
        <v>3.37</v>
      </c>
      <c r="G1113" t="s">
        <v>130</v>
      </c>
      <c r="H1113">
        <v>35.805999999999997</v>
      </c>
      <c r="I1113">
        <v>-117.63500000000001</v>
      </c>
      <c r="J1113">
        <v>6.1</v>
      </c>
      <c r="K1113" t="s">
        <v>131</v>
      </c>
      <c r="L1113">
        <v>112</v>
      </c>
      <c r="M1113">
        <v>0.16</v>
      </c>
      <c r="N1113">
        <v>0.12</v>
      </c>
      <c r="O1113">
        <v>0.32</v>
      </c>
      <c r="P1113">
        <v>0</v>
      </c>
      <c r="Q1113">
        <v>332</v>
      </c>
      <c r="R1113">
        <v>79</v>
      </c>
      <c r="S1113">
        <v>-161</v>
      </c>
      <c r="T1113">
        <v>17</v>
      </c>
      <c r="U1113">
        <v>14</v>
      </c>
      <c r="V1113">
        <v>104</v>
      </c>
      <c r="W1113">
        <v>38</v>
      </c>
      <c r="X1113" t="s">
        <v>131</v>
      </c>
      <c r="Y1113">
        <v>100</v>
      </c>
      <c r="Z1113">
        <v>81</v>
      </c>
      <c r="AA1113">
        <v>57</v>
      </c>
      <c r="AB1113">
        <v>37</v>
      </c>
    </row>
    <row r="1114" spans="1:28" ht="17" x14ac:dyDescent="0.25">
      <c r="A1114" s="3">
        <v>38470935</v>
      </c>
      <c r="B1114" s="1">
        <v>43653</v>
      </c>
      <c r="C1114" s="13">
        <v>0.13014849537037038</v>
      </c>
      <c r="D1114" t="s">
        <v>129</v>
      </c>
      <c r="E1114" t="s">
        <v>130</v>
      </c>
      <c r="F1114">
        <v>2.27</v>
      </c>
      <c r="G1114" t="s">
        <v>130</v>
      </c>
      <c r="H1114">
        <v>35.667999999999999</v>
      </c>
      <c r="I1114">
        <v>-117.441</v>
      </c>
      <c r="J1114">
        <v>4.7</v>
      </c>
      <c r="K1114" t="s">
        <v>131</v>
      </c>
      <c r="L1114">
        <v>24</v>
      </c>
      <c r="M1114">
        <v>0.21</v>
      </c>
      <c r="N1114">
        <v>0.53</v>
      </c>
      <c r="O1114">
        <v>1.35</v>
      </c>
      <c r="P1114">
        <v>0</v>
      </c>
      <c r="Q1114">
        <v>137</v>
      </c>
      <c r="R1114">
        <v>78</v>
      </c>
      <c r="S1114">
        <v>-144</v>
      </c>
      <c r="T1114">
        <v>35</v>
      </c>
      <c r="U1114">
        <v>38</v>
      </c>
      <c r="V1114">
        <v>16</v>
      </c>
      <c r="W1114">
        <v>28</v>
      </c>
      <c r="X1114" t="s">
        <v>132</v>
      </c>
      <c r="Y1114">
        <v>58</v>
      </c>
      <c r="Z1114">
        <v>40</v>
      </c>
      <c r="AA1114">
        <v>10</v>
      </c>
      <c r="AB1114">
        <v>108</v>
      </c>
    </row>
    <row r="1115" spans="1:28" ht="17" x14ac:dyDescent="0.25">
      <c r="A1115" s="3">
        <v>38470999</v>
      </c>
      <c r="B1115" s="1">
        <v>43653</v>
      </c>
      <c r="C1115" s="13">
        <v>0.13417199074074074</v>
      </c>
      <c r="D1115" t="s">
        <v>129</v>
      </c>
      <c r="E1115" t="s">
        <v>130</v>
      </c>
      <c r="F1115">
        <v>3.62</v>
      </c>
      <c r="G1115" t="s">
        <v>47</v>
      </c>
      <c r="H1115">
        <v>35.749000000000002</v>
      </c>
      <c r="I1115">
        <v>-117.596</v>
      </c>
      <c r="J1115">
        <v>10.1</v>
      </c>
      <c r="K1115" t="s">
        <v>131</v>
      </c>
      <c r="L1115">
        <v>117</v>
      </c>
      <c r="M1115">
        <v>0.15</v>
      </c>
      <c r="N1115">
        <v>0.11</v>
      </c>
      <c r="O1115">
        <v>0.27</v>
      </c>
      <c r="P1115">
        <v>0</v>
      </c>
      <c r="Q1115">
        <v>334</v>
      </c>
      <c r="R1115">
        <v>79</v>
      </c>
      <c r="S1115">
        <v>-159</v>
      </c>
      <c r="T1115">
        <v>15</v>
      </c>
      <c r="U1115">
        <v>11</v>
      </c>
      <c r="V1115">
        <v>136</v>
      </c>
      <c r="W1115">
        <v>29</v>
      </c>
      <c r="X1115" t="s">
        <v>131</v>
      </c>
      <c r="Y1115">
        <v>100</v>
      </c>
      <c r="Z1115">
        <v>62</v>
      </c>
      <c r="AA1115">
        <v>78</v>
      </c>
      <c r="AB1115">
        <v>83</v>
      </c>
    </row>
    <row r="1116" spans="1:28" ht="17" x14ac:dyDescent="0.25">
      <c r="A1116" s="3">
        <v>38471047</v>
      </c>
      <c r="B1116" s="1">
        <v>43653</v>
      </c>
      <c r="C1116" s="13">
        <v>0.13625567129629632</v>
      </c>
      <c r="D1116" t="s">
        <v>129</v>
      </c>
      <c r="E1116" t="s">
        <v>130</v>
      </c>
      <c r="F1116">
        <v>2.11</v>
      </c>
      <c r="G1116" t="s">
        <v>130</v>
      </c>
      <c r="H1116">
        <v>35.838999999999999</v>
      </c>
      <c r="I1116">
        <v>-117.667</v>
      </c>
      <c r="J1116">
        <v>8.1999999999999993</v>
      </c>
      <c r="K1116" t="s">
        <v>131</v>
      </c>
      <c r="L1116">
        <v>28</v>
      </c>
      <c r="M1116">
        <v>0.15</v>
      </c>
      <c r="N1116">
        <v>0.28999999999999998</v>
      </c>
      <c r="O1116">
        <v>0.91</v>
      </c>
      <c r="P1116">
        <v>0</v>
      </c>
      <c r="Q1116">
        <v>227</v>
      </c>
      <c r="R1116">
        <v>63</v>
      </c>
      <c r="S1116">
        <v>167</v>
      </c>
      <c r="T1116">
        <v>39</v>
      </c>
      <c r="U1116">
        <v>38</v>
      </c>
      <c r="V1116">
        <v>17</v>
      </c>
      <c r="W1116">
        <v>44</v>
      </c>
      <c r="X1116" t="s">
        <v>132</v>
      </c>
      <c r="Y1116">
        <v>56</v>
      </c>
      <c r="Z1116">
        <v>27</v>
      </c>
      <c r="AA1116">
        <v>12</v>
      </c>
      <c r="AB1116">
        <v>117</v>
      </c>
    </row>
    <row r="1117" spans="1:28" x14ac:dyDescent="0.2">
      <c r="A1117" s="4">
        <v>38471079</v>
      </c>
      <c r="B1117" s="1">
        <v>43653</v>
      </c>
      <c r="C1117" s="13">
        <v>0.13942824074074076</v>
      </c>
      <c r="D1117" t="s">
        <v>129</v>
      </c>
      <c r="E1117" t="s">
        <v>130</v>
      </c>
      <c r="F1117">
        <v>2.83</v>
      </c>
      <c r="G1117" t="s">
        <v>130</v>
      </c>
      <c r="H1117">
        <v>35.887999999999998</v>
      </c>
      <c r="I1117">
        <v>-117.693</v>
      </c>
      <c r="J1117">
        <v>3.2</v>
      </c>
      <c r="K1117" t="s">
        <v>131</v>
      </c>
      <c r="L1117">
        <v>79</v>
      </c>
      <c r="M1117">
        <v>0.14000000000000001</v>
      </c>
      <c r="N1117">
        <v>0.12</v>
      </c>
      <c r="O1117">
        <v>0.42</v>
      </c>
      <c r="P1117">
        <v>0</v>
      </c>
      <c r="Q1117">
        <v>160</v>
      </c>
      <c r="R1117">
        <v>89</v>
      </c>
      <c r="S1117">
        <v>-176</v>
      </c>
      <c r="T1117">
        <v>12</v>
      </c>
      <c r="U1117">
        <v>17</v>
      </c>
      <c r="V1117">
        <v>27</v>
      </c>
      <c r="W1117">
        <v>16</v>
      </c>
      <c r="X1117" t="s">
        <v>131</v>
      </c>
      <c r="Y1117">
        <v>100</v>
      </c>
      <c r="Z1117">
        <v>63</v>
      </c>
      <c r="AA1117">
        <v>31</v>
      </c>
      <c r="AB1117">
        <v>49</v>
      </c>
    </row>
    <row r="1118" spans="1:28" ht="17" x14ac:dyDescent="0.25">
      <c r="A1118" s="3">
        <v>38471103</v>
      </c>
      <c r="B1118" s="1">
        <v>43653</v>
      </c>
      <c r="C1118" s="13">
        <v>0.14128078703703703</v>
      </c>
      <c r="D1118" t="s">
        <v>129</v>
      </c>
      <c r="E1118" t="s">
        <v>130</v>
      </c>
      <c r="F1118">
        <v>3.3</v>
      </c>
      <c r="G1118" t="s">
        <v>130</v>
      </c>
      <c r="H1118">
        <v>35.872</v>
      </c>
      <c r="I1118">
        <v>-117.717</v>
      </c>
      <c r="J1118">
        <v>7.7</v>
      </c>
      <c r="K1118" t="s">
        <v>131</v>
      </c>
      <c r="L1118">
        <v>113</v>
      </c>
      <c r="M1118">
        <v>0.12</v>
      </c>
      <c r="N1118">
        <v>0.08</v>
      </c>
      <c r="O1118">
        <v>0.25</v>
      </c>
      <c r="P1118">
        <v>0</v>
      </c>
      <c r="Q1118">
        <v>320</v>
      </c>
      <c r="R1118">
        <v>27</v>
      </c>
      <c r="S1118">
        <v>-85</v>
      </c>
      <c r="T1118">
        <v>11</v>
      </c>
      <c r="U1118">
        <v>23</v>
      </c>
      <c r="V1118">
        <v>68</v>
      </c>
      <c r="W1118">
        <v>41</v>
      </c>
      <c r="X1118" t="s">
        <v>131</v>
      </c>
      <c r="Y1118">
        <v>100</v>
      </c>
      <c r="Z1118">
        <v>49</v>
      </c>
      <c r="AA1118">
        <v>43</v>
      </c>
      <c r="AB1118">
        <v>94</v>
      </c>
    </row>
    <row r="1119" spans="1:28" x14ac:dyDescent="0.2">
      <c r="A1119" s="4">
        <v>38471143</v>
      </c>
      <c r="B1119" s="1">
        <v>43653</v>
      </c>
      <c r="C1119" s="13">
        <v>0.14724131944444444</v>
      </c>
      <c r="D1119" t="s">
        <v>129</v>
      </c>
      <c r="E1119" t="s">
        <v>130</v>
      </c>
      <c r="F1119">
        <v>2.31</v>
      </c>
      <c r="G1119" t="s">
        <v>130</v>
      </c>
      <c r="H1119">
        <v>35.637</v>
      </c>
      <c r="I1119">
        <v>-117.44199999999999</v>
      </c>
      <c r="J1119">
        <v>9</v>
      </c>
      <c r="K1119" t="s">
        <v>131</v>
      </c>
      <c r="L1119">
        <v>34</v>
      </c>
      <c r="M1119">
        <v>0.17</v>
      </c>
      <c r="N1119">
        <v>0.3</v>
      </c>
      <c r="O1119">
        <v>0.67</v>
      </c>
      <c r="P1119">
        <v>0</v>
      </c>
      <c r="Q1119">
        <v>174</v>
      </c>
      <c r="R1119">
        <v>49</v>
      </c>
      <c r="S1119">
        <v>-166</v>
      </c>
      <c r="T1119">
        <v>33</v>
      </c>
      <c r="U1119">
        <v>16</v>
      </c>
      <c r="V1119">
        <v>38</v>
      </c>
      <c r="W1119">
        <v>39</v>
      </c>
      <c r="X1119" t="s">
        <v>131</v>
      </c>
      <c r="Y1119">
        <v>82</v>
      </c>
      <c r="Z1119">
        <v>38</v>
      </c>
      <c r="AA1119">
        <v>29</v>
      </c>
      <c r="AB1119">
        <v>132</v>
      </c>
    </row>
    <row r="1120" spans="1:28" ht="17" x14ac:dyDescent="0.25">
      <c r="A1120" s="3">
        <v>38471503</v>
      </c>
      <c r="B1120" s="1">
        <v>43653</v>
      </c>
      <c r="C1120" s="13">
        <v>0.17325069444444444</v>
      </c>
      <c r="D1120" t="s">
        <v>129</v>
      </c>
      <c r="E1120" t="s">
        <v>130</v>
      </c>
      <c r="F1120">
        <v>2.2599999999999998</v>
      </c>
      <c r="G1120" t="s">
        <v>130</v>
      </c>
      <c r="H1120">
        <v>35.642000000000003</v>
      </c>
      <c r="I1120">
        <v>-117.43600000000001</v>
      </c>
      <c r="J1120">
        <v>3.3</v>
      </c>
      <c r="K1120" t="s">
        <v>131</v>
      </c>
      <c r="L1120">
        <v>31</v>
      </c>
      <c r="M1120">
        <v>0.2</v>
      </c>
      <c r="N1120">
        <v>0.37</v>
      </c>
      <c r="O1120">
        <v>1.1599999999999999</v>
      </c>
      <c r="P1120">
        <v>0</v>
      </c>
      <c r="Q1120">
        <v>207</v>
      </c>
      <c r="R1120">
        <v>75</v>
      </c>
      <c r="S1120">
        <v>158</v>
      </c>
      <c r="T1120">
        <v>36</v>
      </c>
      <c r="U1120">
        <v>40</v>
      </c>
      <c r="V1120">
        <v>21</v>
      </c>
      <c r="W1120">
        <v>18</v>
      </c>
      <c r="X1120" t="s">
        <v>132</v>
      </c>
      <c r="Y1120">
        <v>58</v>
      </c>
      <c r="Z1120">
        <v>65</v>
      </c>
      <c r="AA1120">
        <v>16</v>
      </c>
      <c r="AB1120">
        <v>59</v>
      </c>
    </row>
    <row r="1121" spans="1:28" x14ac:dyDescent="0.2">
      <c r="A1121" s="4">
        <v>38471535</v>
      </c>
      <c r="B1121" s="1">
        <v>43653</v>
      </c>
      <c r="C1121" s="13">
        <v>0.17536192129629627</v>
      </c>
      <c r="D1121" t="s">
        <v>129</v>
      </c>
      <c r="E1121" t="s">
        <v>130</v>
      </c>
      <c r="F1121">
        <v>2.44</v>
      </c>
      <c r="G1121" t="s">
        <v>130</v>
      </c>
      <c r="H1121">
        <v>35.911000000000001</v>
      </c>
      <c r="I1121">
        <v>-117.73699999999999</v>
      </c>
      <c r="J1121">
        <v>2.2999999999999998</v>
      </c>
      <c r="K1121" t="s">
        <v>131</v>
      </c>
      <c r="L1121">
        <v>31</v>
      </c>
      <c r="M1121">
        <v>0.17</v>
      </c>
      <c r="N1121">
        <v>0.27</v>
      </c>
      <c r="O1121">
        <v>0.46</v>
      </c>
      <c r="P1121">
        <v>0</v>
      </c>
      <c r="Q1121">
        <v>318</v>
      </c>
      <c r="R1121">
        <v>75</v>
      </c>
      <c r="S1121">
        <v>-167</v>
      </c>
      <c r="T1121">
        <v>29</v>
      </c>
      <c r="U1121">
        <v>22</v>
      </c>
      <c r="V1121">
        <v>21</v>
      </c>
      <c r="W1121">
        <v>19</v>
      </c>
      <c r="X1121" t="s">
        <v>133</v>
      </c>
      <c r="Y1121">
        <v>81</v>
      </c>
      <c r="Z1121">
        <v>69</v>
      </c>
      <c r="AA1121">
        <v>17</v>
      </c>
      <c r="AB1121">
        <v>35</v>
      </c>
    </row>
    <row r="1122" spans="1:28" x14ac:dyDescent="0.2">
      <c r="A1122" s="4">
        <v>38471567</v>
      </c>
      <c r="B1122" s="1">
        <v>43653</v>
      </c>
      <c r="C1122" s="13">
        <v>0.17759340277777777</v>
      </c>
      <c r="D1122" t="s">
        <v>129</v>
      </c>
      <c r="E1122" t="s">
        <v>130</v>
      </c>
      <c r="F1122">
        <v>2.48</v>
      </c>
      <c r="G1122" t="s">
        <v>130</v>
      </c>
      <c r="H1122">
        <v>35.896000000000001</v>
      </c>
      <c r="I1122">
        <v>-117.718</v>
      </c>
      <c r="J1122">
        <v>5.2</v>
      </c>
      <c r="K1122" t="s">
        <v>131</v>
      </c>
      <c r="L1122">
        <v>50</v>
      </c>
      <c r="M1122">
        <v>0.1</v>
      </c>
      <c r="N1122">
        <v>0.12</v>
      </c>
      <c r="O1122">
        <v>0.48</v>
      </c>
      <c r="P1122">
        <v>0</v>
      </c>
      <c r="Q1122">
        <v>148</v>
      </c>
      <c r="R1122">
        <v>68</v>
      </c>
      <c r="S1122">
        <v>-136</v>
      </c>
      <c r="T1122">
        <v>21</v>
      </c>
      <c r="U1122">
        <v>21</v>
      </c>
      <c r="V1122">
        <v>18</v>
      </c>
      <c r="W1122">
        <v>7</v>
      </c>
      <c r="X1122" t="s">
        <v>131</v>
      </c>
      <c r="Y1122">
        <v>91</v>
      </c>
      <c r="Z1122">
        <v>44</v>
      </c>
      <c r="AA1122">
        <v>16</v>
      </c>
      <c r="AB1122">
        <v>79</v>
      </c>
    </row>
    <row r="1123" spans="1:28" ht="17" x14ac:dyDescent="0.25">
      <c r="A1123" s="3">
        <v>38471615</v>
      </c>
      <c r="B1123" s="1">
        <v>43653</v>
      </c>
      <c r="C1123" s="13">
        <v>0.17959328703703703</v>
      </c>
      <c r="D1123" t="s">
        <v>129</v>
      </c>
      <c r="E1123" t="s">
        <v>130</v>
      </c>
      <c r="F1123">
        <v>2.38</v>
      </c>
      <c r="G1123" t="s">
        <v>130</v>
      </c>
      <c r="H1123">
        <v>35.784999999999997</v>
      </c>
      <c r="I1123">
        <v>-117.60599999999999</v>
      </c>
      <c r="J1123">
        <v>7.7</v>
      </c>
      <c r="K1123" t="s">
        <v>131</v>
      </c>
      <c r="L1123">
        <v>31</v>
      </c>
      <c r="M1123">
        <v>0.23</v>
      </c>
      <c r="N1123">
        <v>0.37</v>
      </c>
      <c r="O1123">
        <v>1.72</v>
      </c>
      <c r="P1123">
        <v>0</v>
      </c>
      <c r="Q1123">
        <v>162</v>
      </c>
      <c r="R1123">
        <v>46</v>
      </c>
      <c r="S1123">
        <v>-83</v>
      </c>
      <c r="T1123">
        <v>38</v>
      </c>
      <c r="U1123">
        <v>36</v>
      </c>
      <c r="V1123">
        <v>16</v>
      </c>
      <c r="W1123">
        <v>24</v>
      </c>
      <c r="X1123" t="s">
        <v>132</v>
      </c>
      <c r="Y1123">
        <v>51</v>
      </c>
      <c r="Z1123">
        <v>27</v>
      </c>
      <c r="AA1123">
        <v>10</v>
      </c>
      <c r="AB1123">
        <v>146</v>
      </c>
    </row>
    <row r="1124" spans="1:28" ht="17" x14ac:dyDescent="0.25">
      <c r="A1124" s="3">
        <v>38471663</v>
      </c>
      <c r="B1124" s="1">
        <v>43653</v>
      </c>
      <c r="C1124" s="13">
        <v>0.18296689814814815</v>
      </c>
      <c r="D1124" t="s">
        <v>129</v>
      </c>
      <c r="E1124" t="s">
        <v>130</v>
      </c>
      <c r="F1124">
        <v>2.2400000000000002</v>
      </c>
      <c r="G1124" t="s">
        <v>130</v>
      </c>
      <c r="H1124">
        <v>35.902999999999999</v>
      </c>
      <c r="I1124">
        <v>-117.702</v>
      </c>
      <c r="J1124">
        <v>2.4</v>
      </c>
      <c r="K1124" t="s">
        <v>131</v>
      </c>
      <c r="L1124">
        <v>29</v>
      </c>
      <c r="M1124">
        <v>0.26</v>
      </c>
      <c r="N1124">
        <v>0.4</v>
      </c>
      <c r="O1124">
        <v>0.68</v>
      </c>
      <c r="P1124">
        <v>0</v>
      </c>
      <c r="Q1124">
        <v>119</v>
      </c>
      <c r="R1124">
        <v>77</v>
      </c>
      <c r="S1124">
        <v>109</v>
      </c>
      <c r="T1124">
        <v>32</v>
      </c>
      <c r="U1124">
        <v>39</v>
      </c>
      <c r="V1124">
        <v>17</v>
      </c>
      <c r="W1124">
        <v>32</v>
      </c>
      <c r="X1124" t="s">
        <v>132</v>
      </c>
      <c r="Y1124">
        <v>67</v>
      </c>
      <c r="Z1124">
        <v>69</v>
      </c>
      <c r="AA1124">
        <v>12</v>
      </c>
      <c r="AB1124">
        <v>37</v>
      </c>
    </row>
    <row r="1125" spans="1:28" ht="17" x14ac:dyDescent="0.25">
      <c r="A1125" s="3">
        <v>38471687</v>
      </c>
      <c r="B1125" s="1">
        <v>43653</v>
      </c>
      <c r="C1125" s="13">
        <v>0.18538842592592594</v>
      </c>
      <c r="D1125" t="s">
        <v>129</v>
      </c>
      <c r="E1125" t="s">
        <v>130</v>
      </c>
      <c r="F1125">
        <v>3.32</v>
      </c>
      <c r="G1125" t="s">
        <v>130</v>
      </c>
      <c r="H1125">
        <v>35.582000000000001</v>
      </c>
      <c r="I1125">
        <v>-117.61499999999999</v>
      </c>
      <c r="J1125">
        <v>10.8</v>
      </c>
      <c r="K1125" t="s">
        <v>131</v>
      </c>
      <c r="L1125">
        <v>115</v>
      </c>
      <c r="M1125">
        <v>0.14000000000000001</v>
      </c>
      <c r="N1125">
        <v>0.1</v>
      </c>
      <c r="O1125">
        <v>0.24</v>
      </c>
      <c r="P1125">
        <v>0</v>
      </c>
      <c r="Q1125">
        <v>313</v>
      </c>
      <c r="R1125">
        <v>53</v>
      </c>
      <c r="S1125">
        <v>-179</v>
      </c>
      <c r="T1125">
        <v>26</v>
      </c>
      <c r="U1125">
        <v>25</v>
      </c>
      <c r="V1125">
        <v>122</v>
      </c>
      <c r="W1125">
        <v>44</v>
      </c>
      <c r="X1125" t="s">
        <v>133</v>
      </c>
      <c r="Y1125">
        <v>83</v>
      </c>
      <c r="Z1125">
        <v>60</v>
      </c>
      <c r="AA1125">
        <v>82</v>
      </c>
      <c r="AB1125">
        <v>91</v>
      </c>
    </row>
    <row r="1126" spans="1:28" ht="17" x14ac:dyDescent="0.25">
      <c r="A1126" s="3">
        <v>38471847</v>
      </c>
      <c r="B1126" s="1">
        <v>43653</v>
      </c>
      <c r="C1126" s="13">
        <v>0.20020092592592595</v>
      </c>
      <c r="D1126" t="s">
        <v>129</v>
      </c>
      <c r="E1126" t="s">
        <v>130</v>
      </c>
      <c r="F1126">
        <v>2.9</v>
      </c>
      <c r="G1126" t="s">
        <v>130</v>
      </c>
      <c r="H1126">
        <v>35.783999999999999</v>
      </c>
      <c r="I1126">
        <v>-117.61</v>
      </c>
      <c r="J1126">
        <v>7.8</v>
      </c>
      <c r="K1126" t="s">
        <v>131</v>
      </c>
      <c r="L1126">
        <v>76</v>
      </c>
      <c r="M1126">
        <v>0.12</v>
      </c>
      <c r="N1126">
        <v>0.11</v>
      </c>
      <c r="O1126">
        <v>0.31</v>
      </c>
      <c r="P1126">
        <v>0</v>
      </c>
      <c r="Q1126">
        <v>285</v>
      </c>
      <c r="R1126">
        <v>89</v>
      </c>
      <c r="S1126">
        <v>146</v>
      </c>
      <c r="T1126">
        <v>32</v>
      </c>
      <c r="U1126">
        <v>30</v>
      </c>
      <c r="V1126">
        <v>21</v>
      </c>
      <c r="W1126">
        <v>16</v>
      </c>
      <c r="X1126" t="s">
        <v>133</v>
      </c>
      <c r="Y1126">
        <v>70</v>
      </c>
      <c r="Z1126">
        <v>69</v>
      </c>
      <c r="AA1126">
        <v>0</v>
      </c>
      <c r="AB1126">
        <v>0</v>
      </c>
    </row>
    <row r="1127" spans="1:28" ht="17" x14ac:dyDescent="0.25">
      <c r="A1127" s="3">
        <v>38471927</v>
      </c>
      <c r="B1127" s="1">
        <v>43653</v>
      </c>
      <c r="C1127" s="13">
        <v>0.20591770833333334</v>
      </c>
      <c r="D1127" t="s">
        <v>129</v>
      </c>
      <c r="E1127" t="s">
        <v>130</v>
      </c>
      <c r="F1127">
        <v>3.05</v>
      </c>
      <c r="G1127" t="s">
        <v>130</v>
      </c>
      <c r="H1127">
        <v>35.694000000000003</v>
      </c>
      <c r="I1127">
        <v>-117.527</v>
      </c>
      <c r="J1127">
        <v>7.5</v>
      </c>
      <c r="K1127" t="s">
        <v>131</v>
      </c>
      <c r="L1127">
        <v>126</v>
      </c>
      <c r="M1127">
        <v>0.13</v>
      </c>
      <c r="N1127">
        <v>0.09</v>
      </c>
      <c r="O1127">
        <v>0.45</v>
      </c>
      <c r="P1127">
        <v>0</v>
      </c>
      <c r="Q1127">
        <v>208</v>
      </c>
      <c r="R1127">
        <v>35</v>
      </c>
      <c r="S1127">
        <v>-81</v>
      </c>
      <c r="T1127">
        <v>30</v>
      </c>
      <c r="U1127">
        <v>36</v>
      </c>
      <c r="V1127">
        <v>87</v>
      </c>
      <c r="W1127">
        <v>45</v>
      </c>
      <c r="X1127" t="s">
        <v>132</v>
      </c>
      <c r="Y1127">
        <v>54</v>
      </c>
      <c r="Z1127">
        <v>52</v>
      </c>
      <c r="AA1127">
        <v>0</v>
      </c>
      <c r="AB1127">
        <v>0</v>
      </c>
    </row>
    <row r="1128" spans="1:28" ht="17" x14ac:dyDescent="0.25">
      <c r="A1128" s="3">
        <v>38471983</v>
      </c>
      <c r="B1128" s="1">
        <v>43653</v>
      </c>
      <c r="C1128" s="13">
        <v>0.21028263888888887</v>
      </c>
      <c r="D1128" t="s">
        <v>129</v>
      </c>
      <c r="E1128" t="s">
        <v>130</v>
      </c>
      <c r="F1128">
        <v>2.39</v>
      </c>
      <c r="G1128" t="s">
        <v>130</v>
      </c>
      <c r="H1128">
        <v>35.898000000000003</v>
      </c>
      <c r="I1128">
        <v>-117.68</v>
      </c>
      <c r="J1128">
        <v>1.9</v>
      </c>
      <c r="K1128" t="s">
        <v>131</v>
      </c>
      <c r="L1128">
        <v>29</v>
      </c>
      <c r="M1128">
        <v>0.2</v>
      </c>
      <c r="N1128">
        <v>0.33</v>
      </c>
      <c r="O1128">
        <v>0.55000000000000004</v>
      </c>
      <c r="P1128">
        <v>0</v>
      </c>
      <c r="Q1128">
        <v>154</v>
      </c>
      <c r="R1128">
        <v>84</v>
      </c>
      <c r="S1128">
        <v>163</v>
      </c>
      <c r="T1128">
        <v>39</v>
      </c>
      <c r="U1128">
        <v>41</v>
      </c>
      <c r="V1128">
        <v>16</v>
      </c>
      <c r="W1128">
        <v>14</v>
      </c>
      <c r="X1128" t="s">
        <v>134</v>
      </c>
      <c r="Y1128">
        <v>47</v>
      </c>
      <c r="Z1128">
        <v>69</v>
      </c>
      <c r="AA1128">
        <v>0</v>
      </c>
      <c r="AB1128">
        <v>0</v>
      </c>
    </row>
    <row r="1129" spans="1:28" x14ac:dyDescent="0.2">
      <c r="A1129" s="4">
        <v>38472039</v>
      </c>
      <c r="B1129" s="1">
        <v>43653</v>
      </c>
      <c r="C1129" s="13">
        <v>0.21583981481481482</v>
      </c>
      <c r="D1129" t="s">
        <v>129</v>
      </c>
      <c r="E1129" t="s">
        <v>130</v>
      </c>
      <c r="F1129">
        <v>2.84</v>
      </c>
      <c r="G1129" t="s">
        <v>130</v>
      </c>
      <c r="H1129">
        <v>35.914999999999999</v>
      </c>
      <c r="I1129">
        <v>-117.732</v>
      </c>
      <c r="J1129">
        <v>3.2</v>
      </c>
      <c r="K1129" t="s">
        <v>131</v>
      </c>
      <c r="L1129">
        <v>84</v>
      </c>
      <c r="M1129">
        <v>0.13</v>
      </c>
      <c r="N1129">
        <v>0.1</v>
      </c>
      <c r="O1129">
        <v>0.35</v>
      </c>
      <c r="P1129">
        <v>0</v>
      </c>
      <c r="Q1129">
        <v>323</v>
      </c>
      <c r="R1129">
        <v>86</v>
      </c>
      <c r="S1129">
        <v>-174</v>
      </c>
      <c r="T1129">
        <v>14</v>
      </c>
      <c r="U1129">
        <v>13</v>
      </c>
      <c r="V1129">
        <v>29</v>
      </c>
      <c r="W1129">
        <v>14</v>
      </c>
      <c r="X1129" t="s">
        <v>131</v>
      </c>
      <c r="Y1129">
        <v>100</v>
      </c>
      <c r="Z1129">
        <v>64</v>
      </c>
      <c r="AA1129">
        <v>35</v>
      </c>
      <c r="AB1129">
        <v>51</v>
      </c>
    </row>
    <row r="1130" spans="1:28" x14ac:dyDescent="0.2">
      <c r="A1130" s="4">
        <v>38472207</v>
      </c>
      <c r="B1130" s="1">
        <v>43653</v>
      </c>
      <c r="C1130" s="13">
        <v>0.22957708333333335</v>
      </c>
      <c r="D1130" t="s">
        <v>129</v>
      </c>
      <c r="E1130" t="s">
        <v>130</v>
      </c>
      <c r="F1130">
        <v>2.39</v>
      </c>
      <c r="G1130" t="s">
        <v>130</v>
      </c>
      <c r="H1130">
        <v>35.601999999999997</v>
      </c>
      <c r="I1130">
        <v>-117.404</v>
      </c>
      <c r="J1130">
        <v>6.4</v>
      </c>
      <c r="K1130" t="s">
        <v>131</v>
      </c>
      <c r="L1130">
        <v>33</v>
      </c>
      <c r="M1130">
        <v>0.2</v>
      </c>
      <c r="N1130">
        <v>0.37</v>
      </c>
      <c r="O1130">
        <v>0.89</v>
      </c>
      <c r="P1130">
        <v>0</v>
      </c>
      <c r="Q1130">
        <v>301</v>
      </c>
      <c r="R1130">
        <v>86</v>
      </c>
      <c r="S1130">
        <v>173</v>
      </c>
      <c r="T1130">
        <v>26</v>
      </c>
      <c r="U1130">
        <v>39</v>
      </c>
      <c r="V1130">
        <v>20</v>
      </c>
      <c r="W1130">
        <v>20</v>
      </c>
      <c r="X1130" t="s">
        <v>133</v>
      </c>
      <c r="Y1130">
        <v>66</v>
      </c>
      <c r="Z1130">
        <v>27</v>
      </c>
      <c r="AA1130">
        <v>18</v>
      </c>
      <c r="AB1130">
        <v>114</v>
      </c>
    </row>
    <row r="1131" spans="1:28" x14ac:dyDescent="0.2">
      <c r="A1131" s="4">
        <v>38472279</v>
      </c>
      <c r="B1131" s="1">
        <v>43653</v>
      </c>
      <c r="C1131" s="13">
        <v>0.2349013888888889</v>
      </c>
      <c r="D1131" t="s">
        <v>129</v>
      </c>
      <c r="E1131" t="s">
        <v>130</v>
      </c>
      <c r="F1131">
        <v>4.53</v>
      </c>
      <c r="G1131" t="s">
        <v>47</v>
      </c>
      <c r="H1131">
        <v>35.768000000000001</v>
      </c>
      <c r="I1131">
        <v>-117.578</v>
      </c>
      <c r="J1131">
        <v>10.5</v>
      </c>
      <c r="K1131" t="s">
        <v>131</v>
      </c>
      <c r="L1131">
        <v>211</v>
      </c>
      <c r="M1131">
        <v>0.16</v>
      </c>
      <c r="N1131">
        <v>0.12</v>
      </c>
      <c r="O1131">
        <v>0.26</v>
      </c>
      <c r="P1131">
        <v>0</v>
      </c>
      <c r="Q1131">
        <v>327</v>
      </c>
      <c r="R1131">
        <v>42</v>
      </c>
      <c r="S1131">
        <v>-168</v>
      </c>
      <c r="T1131">
        <v>18</v>
      </c>
      <c r="U1131">
        <v>12</v>
      </c>
      <c r="V1131">
        <v>129</v>
      </c>
      <c r="W1131">
        <v>13</v>
      </c>
      <c r="X1131" t="s">
        <v>131</v>
      </c>
      <c r="Y1131">
        <v>97</v>
      </c>
      <c r="Z1131">
        <v>59</v>
      </c>
      <c r="AA1131">
        <v>105</v>
      </c>
      <c r="AB1131">
        <v>78</v>
      </c>
    </row>
    <row r="1132" spans="1:28" ht="17" x14ac:dyDescent="0.25">
      <c r="A1132" s="3">
        <v>38472295</v>
      </c>
      <c r="B1132" s="1">
        <v>43653</v>
      </c>
      <c r="C1132" s="13">
        <v>0.23782187499999999</v>
      </c>
      <c r="D1132" t="s">
        <v>129</v>
      </c>
      <c r="E1132" t="s">
        <v>130</v>
      </c>
      <c r="F1132">
        <v>2.64</v>
      </c>
      <c r="G1132" t="s">
        <v>130</v>
      </c>
      <c r="H1132">
        <v>35.868000000000002</v>
      </c>
      <c r="I1132">
        <v>-117.706</v>
      </c>
      <c r="J1132">
        <v>10.5</v>
      </c>
      <c r="K1132" t="s">
        <v>131</v>
      </c>
      <c r="L1132">
        <v>33</v>
      </c>
      <c r="M1132">
        <v>7.0000000000000007E-2</v>
      </c>
      <c r="N1132">
        <v>0.14000000000000001</v>
      </c>
      <c r="O1132">
        <v>0.24</v>
      </c>
      <c r="P1132">
        <v>0</v>
      </c>
      <c r="Q1132">
        <v>132</v>
      </c>
      <c r="R1132">
        <v>79</v>
      </c>
      <c r="S1132">
        <v>-145</v>
      </c>
      <c r="T1132">
        <v>35</v>
      </c>
      <c r="U1132">
        <v>38</v>
      </c>
      <c r="V1132">
        <v>11</v>
      </c>
      <c r="W1132">
        <v>10</v>
      </c>
      <c r="X1132" t="s">
        <v>132</v>
      </c>
      <c r="Y1132">
        <v>52</v>
      </c>
      <c r="Z1132">
        <v>48</v>
      </c>
      <c r="AA1132">
        <v>7</v>
      </c>
      <c r="AB1132">
        <v>119</v>
      </c>
    </row>
    <row r="1133" spans="1:28" ht="17" x14ac:dyDescent="0.25">
      <c r="A1133" s="3">
        <v>37485445</v>
      </c>
      <c r="B1133" s="1">
        <v>43653</v>
      </c>
      <c r="C1133" s="13">
        <v>0.23792662037037038</v>
      </c>
      <c r="D1133" t="s">
        <v>129</v>
      </c>
      <c r="E1133" t="s">
        <v>130</v>
      </c>
      <c r="F1133">
        <v>2.75</v>
      </c>
      <c r="G1133" t="s">
        <v>130</v>
      </c>
      <c r="H1133">
        <v>35.872</v>
      </c>
      <c r="I1133">
        <v>-117.706</v>
      </c>
      <c r="J1133">
        <v>11</v>
      </c>
      <c r="K1133" t="s">
        <v>131</v>
      </c>
      <c r="L1133">
        <v>37</v>
      </c>
      <c r="M1133">
        <v>0.11</v>
      </c>
      <c r="N1133">
        <v>0.15</v>
      </c>
      <c r="O1133">
        <v>0.35</v>
      </c>
      <c r="P1133">
        <v>0</v>
      </c>
      <c r="Q1133">
        <v>185</v>
      </c>
      <c r="R1133">
        <v>39</v>
      </c>
      <c r="S1133">
        <v>-130</v>
      </c>
      <c r="T1133">
        <v>45</v>
      </c>
      <c r="U1133">
        <v>45</v>
      </c>
      <c r="V1133">
        <v>8</v>
      </c>
      <c r="W1133">
        <v>16</v>
      </c>
      <c r="X1133" t="s">
        <v>134</v>
      </c>
      <c r="Y1133">
        <v>35</v>
      </c>
      <c r="Z1133">
        <v>65</v>
      </c>
      <c r="AA1133">
        <v>0</v>
      </c>
      <c r="AB1133">
        <v>0</v>
      </c>
    </row>
    <row r="1134" spans="1:28" x14ac:dyDescent="0.2">
      <c r="A1134" s="4">
        <v>38472391</v>
      </c>
      <c r="B1134" s="1">
        <v>43653</v>
      </c>
      <c r="C1134" s="13">
        <v>0.2508171296296296</v>
      </c>
      <c r="D1134" t="s">
        <v>129</v>
      </c>
      <c r="E1134" t="s">
        <v>130</v>
      </c>
      <c r="F1134">
        <v>2.34</v>
      </c>
      <c r="G1134" t="s">
        <v>130</v>
      </c>
      <c r="H1134">
        <v>35.917999999999999</v>
      </c>
      <c r="I1134">
        <v>-117.70099999999999</v>
      </c>
      <c r="J1134">
        <v>2.2000000000000002</v>
      </c>
      <c r="K1134" t="s">
        <v>131</v>
      </c>
      <c r="L1134">
        <v>30</v>
      </c>
      <c r="M1134">
        <v>0.19</v>
      </c>
      <c r="N1134">
        <v>0.28999999999999998</v>
      </c>
      <c r="O1134">
        <v>0.56999999999999995</v>
      </c>
      <c r="P1134">
        <v>0</v>
      </c>
      <c r="Q1134">
        <v>150</v>
      </c>
      <c r="R1134">
        <v>83</v>
      </c>
      <c r="S1134">
        <v>-169</v>
      </c>
      <c r="T1134">
        <v>22</v>
      </c>
      <c r="U1134">
        <v>23</v>
      </c>
      <c r="V1134">
        <v>20</v>
      </c>
      <c r="W1134">
        <v>13</v>
      </c>
      <c r="X1134" t="s">
        <v>133</v>
      </c>
      <c r="Y1134">
        <v>75</v>
      </c>
      <c r="Z1134">
        <v>75</v>
      </c>
      <c r="AA1134">
        <v>15</v>
      </c>
      <c r="AB1134">
        <v>37</v>
      </c>
    </row>
    <row r="1135" spans="1:28" ht="17" x14ac:dyDescent="0.25">
      <c r="A1135" s="3">
        <v>38472431</v>
      </c>
      <c r="B1135" s="1">
        <v>43653</v>
      </c>
      <c r="C1135" s="13">
        <v>0.25379525462962965</v>
      </c>
      <c r="D1135" t="s">
        <v>129</v>
      </c>
      <c r="E1135" t="s">
        <v>130</v>
      </c>
      <c r="F1135">
        <v>2.17</v>
      </c>
      <c r="G1135" t="s">
        <v>130</v>
      </c>
      <c r="H1135">
        <v>35.868000000000002</v>
      </c>
      <c r="I1135">
        <v>-117.694</v>
      </c>
      <c r="J1135">
        <v>2.4</v>
      </c>
      <c r="K1135" t="s">
        <v>131</v>
      </c>
      <c r="L1135">
        <v>29</v>
      </c>
      <c r="M1135">
        <v>0.15</v>
      </c>
      <c r="N1135">
        <v>0.24</v>
      </c>
      <c r="O1135">
        <v>0.39</v>
      </c>
      <c r="P1135">
        <v>0</v>
      </c>
      <c r="Q1135">
        <v>156</v>
      </c>
      <c r="R1135">
        <v>83</v>
      </c>
      <c r="S1135">
        <v>144</v>
      </c>
      <c r="T1135">
        <v>34</v>
      </c>
      <c r="U1135">
        <v>40</v>
      </c>
      <c r="V1135">
        <v>17</v>
      </c>
      <c r="W1135">
        <v>20</v>
      </c>
      <c r="X1135" t="s">
        <v>132</v>
      </c>
      <c r="Y1135">
        <v>56</v>
      </c>
      <c r="Z1135">
        <v>71</v>
      </c>
      <c r="AA1135">
        <v>10</v>
      </c>
      <c r="AB1135">
        <v>45</v>
      </c>
    </row>
    <row r="1136" spans="1:28" ht="17" x14ac:dyDescent="0.25">
      <c r="A1136" s="3">
        <v>38472463</v>
      </c>
      <c r="B1136" s="1">
        <v>43653</v>
      </c>
      <c r="C1136" s="13">
        <v>0.25493587962962966</v>
      </c>
      <c r="D1136" t="s">
        <v>129</v>
      </c>
      <c r="E1136" t="s">
        <v>130</v>
      </c>
      <c r="F1136">
        <v>3.5</v>
      </c>
      <c r="G1136" t="s">
        <v>48</v>
      </c>
      <c r="H1136">
        <v>35.665999999999997</v>
      </c>
      <c r="I1136">
        <v>-117.524</v>
      </c>
      <c r="J1136">
        <v>9</v>
      </c>
      <c r="K1136" t="s">
        <v>131</v>
      </c>
      <c r="L1136">
        <v>126</v>
      </c>
      <c r="M1136">
        <v>0.13</v>
      </c>
      <c r="N1136">
        <v>0.09</v>
      </c>
      <c r="O1136">
        <v>0.27</v>
      </c>
      <c r="P1136">
        <v>0</v>
      </c>
      <c r="Q1136">
        <v>163</v>
      </c>
      <c r="R1136">
        <v>61</v>
      </c>
      <c r="S1136">
        <v>-179</v>
      </c>
      <c r="T1136">
        <v>26</v>
      </c>
      <c r="U1136">
        <v>12</v>
      </c>
      <c r="V1136">
        <v>120</v>
      </c>
      <c r="W1136">
        <v>39</v>
      </c>
      <c r="X1136" t="s">
        <v>131</v>
      </c>
      <c r="Y1136">
        <v>97</v>
      </c>
      <c r="Z1136">
        <v>58</v>
      </c>
      <c r="AA1136">
        <v>71</v>
      </c>
      <c r="AB1136">
        <v>84</v>
      </c>
    </row>
    <row r="1137" spans="1:28" x14ac:dyDescent="0.2">
      <c r="A1137" s="4">
        <v>38472471</v>
      </c>
      <c r="B1137" s="1">
        <v>43653</v>
      </c>
      <c r="C1137" s="13">
        <v>0.2566758101851852</v>
      </c>
      <c r="D1137" t="s">
        <v>129</v>
      </c>
      <c r="E1137" t="s">
        <v>130</v>
      </c>
      <c r="F1137">
        <v>2.64</v>
      </c>
      <c r="G1137" t="s">
        <v>130</v>
      </c>
      <c r="H1137">
        <v>35.817</v>
      </c>
      <c r="I1137">
        <v>-117.648</v>
      </c>
      <c r="J1137">
        <v>3.9</v>
      </c>
      <c r="K1137" t="s">
        <v>131</v>
      </c>
      <c r="L1137">
        <v>65</v>
      </c>
      <c r="M1137">
        <v>0.18</v>
      </c>
      <c r="N1137">
        <v>0.17</v>
      </c>
      <c r="O1137">
        <v>0.48</v>
      </c>
      <c r="P1137">
        <v>0</v>
      </c>
      <c r="Q1137">
        <v>177</v>
      </c>
      <c r="R1137">
        <v>69</v>
      </c>
      <c r="S1137">
        <v>153</v>
      </c>
      <c r="T1137">
        <v>14</v>
      </c>
      <c r="U1137">
        <v>18</v>
      </c>
      <c r="V1137">
        <v>29</v>
      </c>
      <c r="W1137">
        <v>8</v>
      </c>
      <c r="X1137" t="s">
        <v>131</v>
      </c>
      <c r="Y1137">
        <v>100</v>
      </c>
      <c r="Z1137">
        <v>59</v>
      </c>
      <c r="AA1137">
        <v>28</v>
      </c>
      <c r="AB1137">
        <v>52</v>
      </c>
    </row>
    <row r="1138" spans="1:28" x14ac:dyDescent="0.2">
      <c r="A1138" s="4">
        <v>38472543</v>
      </c>
      <c r="B1138" s="1">
        <v>43653</v>
      </c>
      <c r="C1138" s="13">
        <v>0.2605119212962963</v>
      </c>
      <c r="D1138" t="s">
        <v>129</v>
      </c>
      <c r="E1138" t="s">
        <v>130</v>
      </c>
      <c r="F1138">
        <v>2.79</v>
      </c>
      <c r="G1138" t="s">
        <v>130</v>
      </c>
      <c r="H1138">
        <v>35.698999999999998</v>
      </c>
      <c r="I1138">
        <v>-117.544</v>
      </c>
      <c r="J1138">
        <v>4.8</v>
      </c>
      <c r="K1138" t="s">
        <v>131</v>
      </c>
      <c r="L1138">
        <v>76</v>
      </c>
      <c r="M1138">
        <v>0.14000000000000001</v>
      </c>
      <c r="N1138">
        <v>0.13</v>
      </c>
      <c r="O1138">
        <v>0.46</v>
      </c>
      <c r="P1138">
        <v>0</v>
      </c>
      <c r="Q1138">
        <v>338</v>
      </c>
      <c r="R1138">
        <v>83</v>
      </c>
      <c r="S1138">
        <v>168</v>
      </c>
      <c r="T1138">
        <v>21</v>
      </c>
      <c r="U1138">
        <v>29</v>
      </c>
      <c r="V1138">
        <v>25</v>
      </c>
      <c r="W1138">
        <v>16</v>
      </c>
      <c r="X1138" t="s">
        <v>133</v>
      </c>
      <c r="Y1138">
        <v>62</v>
      </c>
      <c r="Z1138">
        <v>45</v>
      </c>
      <c r="AA1138">
        <v>29</v>
      </c>
      <c r="AB1138">
        <v>68</v>
      </c>
    </row>
    <row r="1139" spans="1:28" ht="17" x14ac:dyDescent="0.25">
      <c r="A1139" s="3">
        <v>38472559</v>
      </c>
      <c r="B1139" s="1">
        <v>43653</v>
      </c>
      <c r="C1139" s="13">
        <v>0.26149050925925926</v>
      </c>
      <c r="D1139" t="s">
        <v>129</v>
      </c>
      <c r="E1139" t="s">
        <v>130</v>
      </c>
      <c r="F1139">
        <v>2.94</v>
      </c>
      <c r="G1139" t="s">
        <v>130</v>
      </c>
      <c r="H1139">
        <v>35.756999999999998</v>
      </c>
      <c r="I1139">
        <v>-117.57599999999999</v>
      </c>
      <c r="J1139">
        <v>8.4</v>
      </c>
      <c r="K1139" t="s">
        <v>131</v>
      </c>
      <c r="L1139">
        <v>60</v>
      </c>
      <c r="M1139">
        <v>0.13</v>
      </c>
      <c r="N1139">
        <v>0.16</v>
      </c>
      <c r="O1139">
        <v>0.36</v>
      </c>
      <c r="P1139">
        <v>0</v>
      </c>
      <c r="Q1139">
        <v>96</v>
      </c>
      <c r="R1139">
        <v>7</v>
      </c>
      <c r="S1139">
        <v>-92</v>
      </c>
      <c r="T1139">
        <v>39</v>
      </c>
      <c r="U1139">
        <v>41</v>
      </c>
      <c r="V1139">
        <v>31</v>
      </c>
      <c r="W1139">
        <v>34</v>
      </c>
      <c r="X1139" t="s">
        <v>132</v>
      </c>
      <c r="Y1139">
        <v>58</v>
      </c>
      <c r="Z1139">
        <v>76</v>
      </c>
      <c r="AA1139">
        <v>8</v>
      </c>
      <c r="AB1139">
        <v>33</v>
      </c>
    </row>
    <row r="1140" spans="1:28" x14ac:dyDescent="0.2">
      <c r="A1140" s="4">
        <v>38472567</v>
      </c>
      <c r="B1140" s="1">
        <v>43653</v>
      </c>
      <c r="C1140" s="13">
        <v>0.26312893518518515</v>
      </c>
      <c r="D1140" t="s">
        <v>129</v>
      </c>
      <c r="E1140" t="s">
        <v>130</v>
      </c>
      <c r="F1140">
        <v>2.4700000000000002</v>
      </c>
      <c r="G1140" t="s">
        <v>130</v>
      </c>
      <c r="H1140">
        <v>35.600999999999999</v>
      </c>
      <c r="I1140">
        <v>-117.351</v>
      </c>
      <c r="J1140">
        <v>5.7</v>
      </c>
      <c r="K1140" t="s">
        <v>131</v>
      </c>
      <c r="L1140">
        <v>44</v>
      </c>
      <c r="M1140">
        <v>0.16</v>
      </c>
      <c r="N1140">
        <v>0.25</v>
      </c>
      <c r="O1140">
        <v>0.6</v>
      </c>
      <c r="P1140">
        <v>0</v>
      </c>
      <c r="Q1140">
        <v>279</v>
      </c>
      <c r="R1140">
        <v>45</v>
      </c>
      <c r="S1140">
        <v>171</v>
      </c>
      <c r="T1140">
        <v>26</v>
      </c>
      <c r="U1140">
        <v>33</v>
      </c>
      <c r="V1140">
        <v>13</v>
      </c>
      <c r="W1140">
        <v>27</v>
      </c>
      <c r="X1140" t="s">
        <v>133</v>
      </c>
      <c r="Y1140">
        <v>75</v>
      </c>
      <c r="Z1140">
        <v>34</v>
      </c>
      <c r="AA1140">
        <v>17</v>
      </c>
      <c r="AB1140">
        <v>88</v>
      </c>
    </row>
    <row r="1141" spans="1:28" x14ac:dyDescent="0.2">
      <c r="A1141" s="4">
        <v>38472583</v>
      </c>
      <c r="B1141" s="1">
        <v>43653</v>
      </c>
      <c r="C1141" s="13">
        <v>0.26431446759259258</v>
      </c>
      <c r="D1141" t="s">
        <v>129</v>
      </c>
      <c r="E1141" t="s">
        <v>130</v>
      </c>
      <c r="F1141">
        <v>2.5299999999999998</v>
      </c>
      <c r="G1141" t="s">
        <v>130</v>
      </c>
      <c r="H1141">
        <v>35.723999999999997</v>
      </c>
      <c r="I1141">
        <v>-117.557</v>
      </c>
      <c r="J1141">
        <v>8.1999999999999993</v>
      </c>
      <c r="K1141" t="s">
        <v>131</v>
      </c>
      <c r="L1141">
        <v>52</v>
      </c>
      <c r="M1141">
        <v>0.18</v>
      </c>
      <c r="N1141">
        <v>0.2</v>
      </c>
      <c r="O1141">
        <v>0.74</v>
      </c>
      <c r="P1141">
        <v>0</v>
      </c>
      <c r="Q1141">
        <v>335</v>
      </c>
      <c r="R1141">
        <v>78</v>
      </c>
      <c r="S1141">
        <v>180</v>
      </c>
      <c r="T1141">
        <v>19</v>
      </c>
      <c r="U1141">
        <v>20</v>
      </c>
      <c r="V1141">
        <v>22</v>
      </c>
      <c r="W1141">
        <v>6</v>
      </c>
      <c r="X1141" t="s">
        <v>131</v>
      </c>
      <c r="Y1141">
        <v>99</v>
      </c>
      <c r="Z1141">
        <v>31</v>
      </c>
      <c r="AA1141">
        <v>24</v>
      </c>
      <c r="AB1141">
        <v>120</v>
      </c>
    </row>
    <row r="1142" spans="1:28" x14ac:dyDescent="0.2">
      <c r="A1142" s="4">
        <v>38472631</v>
      </c>
      <c r="B1142" s="1">
        <v>43653</v>
      </c>
      <c r="C1142" s="13">
        <v>0.26798634259259257</v>
      </c>
      <c r="D1142" t="s">
        <v>129</v>
      </c>
      <c r="E1142" t="s">
        <v>130</v>
      </c>
      <c r="F1142">
        <v>2.4700000000000002</v>
      </c>
      <c r="G1142" t="s">
        <v>130</v>
      </c>
      <c r="H1142">
        <v>35.915999999999997</v>
      </c>
      <c r="I1142">
        <v>-117.73399999999999</v>
      </c>
      <c r="J1142">
        <v>3.9</v>
      </c>
      <c r="K1142" t="s">
        <v>131</v>
      </c>
      <c r="L1142">
        <v>47</v>
      </c>
      <c r="M1142">
        <v>0.1</v>
      </c>
      <c r="N1142">
        <v>0.13</v>
      </c>
      <c r="O1142">
        <v>0.34</v>
      </c>
      <c r="P1142">
        <v>0</v>
      </c>
      <c r="Q1142">
        <v>323</v>
      </c>
      <c r="R1142">
        <v>87</v>
      </c>
      <c r="S1142">
        <v>-173</v>
      </c>
      <c r="T1142">
        <v>18</v>
      </c>
      <c r="U1142">
        <v>16</v>
      </c>
      <c r="V1142">
        <v>22</v>
      </c>
      <c r="W1142">
        <v>18</v>
      </c>
      <c r="X1142" t="s">
        <v>131</v>
      </c>
      <c r="Y1142">
        <v>99</v>
      </c>
      <c r="Z1142">
        <v>56</v>
      </c>
      <c r="AA1142">
        <v>24</v>
      </c>
      <c r="AB1142">
        <v>55</v>
      </c>
    </row>
    <row r="1143" spans="1:28" x14ac:dyDescent="0.2">
      <c r="A1143" s="4">
        <v>38472687</v>
      </c>
      <c r="B1143" s="1">
        <v>43653</v>
      </c>
      <c r="C1143" s="13">
        <v>0.27070902777777778</v>
      </c>
      <c r="D1143" t="s">
        <v>129</v>
      </c>
      <c r="E1143" t="s">
        <v>130</v>
      </c>
      <c r="F1143">
        <v>2.2999999999999998</v>
      </c>
      <c r="G1143" t="s">
        <v>130</v>
      </c>
      <c r="H1143">
        <v>35.65</v>
      </c>
      <c r="I1143">
        <v>-117.44199999999999</v>
      </c>
      <c r="J1143">
        <v>7.9</v>
      </c>
      <c r="K1143" t="s">
        <v>131</v>
      </c>
      <c r="L1143">
        <v>29</v>
      </c>
      <c r="M1143">
        <v>0.19</v>
      </c>
      <c r="N1143">
        <v>0.37</v>
      </c>
      <c r="O1143">
        <v>1.02</v>
      </c>
      <c r="P1143">
        <v>0</v>
      </c>
      <c r="Q1143">
        <v>134</v>
      </c>
      <c r="R1143">
        <v>66</v>
      </c>
      <c r="S1143">
        <v>-121</v>
      </c>
      <c r="T1143">
        <v>23</v>
      </c>
      <c r="U1143">
        <v>24</v>
      </c>
      <c r="V1143">
        <v>20</v>
      </c>
      <c r="W1143">
        <v>17</v>
      </c>
      <c r="X1143" t="s">
        <v>131</v>
      </c>
      <c r="Y1143">
        <v>92</v>
      </c>
      <c r="Z1143">
        <v>27</v>
      </c>
      <c r="AA1143">
        <v>15</v>
      </c>
      <c r="AB1143">
        <v>128</v>
      </c>
    </row>
    <row r="1144" spans="1:28" x14ac:dyDescent="0.2">
      <c r="A1144" s="4">
        <v>38472703</v>
      </c>
      <c r="B1144" s="1">
        <v>43653</v>
      </c>
      <c r="C1144" s="13">
        <v>0.27282430555555554</v>
      </c>
      <c r="D1144" t="s">
        <v>129</v>
      </c>
      <c r="E1144" t="s">
        <v>130</v>
      </c>
      <c r="F1144">
        <v>2.2200000000000002</v>
      </c>
      <c r="G1144" t="s">
        <v>130</v>
      </c>
      <c r="H1144">
        <v>35.764000000000003</v>
      </c>
      <c r="I1144">
        <v>-117.565</v>
      </c>
      <c r="J1144">
        <v>8.5</v>
      </c>
      <c r="K1144" t="s">
        <v>131</v>
      </c>
      <c r="L1144">
        <v>30</v>
      </c>
      <c r="M1144">
        <v>0.22</v>
      </c>
      <c r="N1144">
        <v>0.43</v>
      </c>
      <c r="O1144">
        <v>1.01</v>
      </c>
      <c r="P1144">
        <v>0</v>
      </c>
      <c r="Q1144">
        <v>345</v>
      </c>
      <c r="R1144">
        <v>66</v>
      </c>
      <c r="S1144">
        <v>138</v>
      </c>
      <c r="T1144">
        <v>31</v>
      </c>
      <c r="U1144">
        <v>31</v>
      </c>
      <c r="V1144">
        <v>18</v>
      </c>
      <c r="W1144">
        <v>42</v>
      </c>
      <c r="X1144" t="s">
        <v>133</v>
      </c>
      <c r="Y1144">
        <v>82</v>
      </c>
      <c r="Z1144">
        <v>34</v>
      </c>
      <c r="AA1144">
        <v>12</v>
      </c>
      <c r="AB1144">
        <v>118</v>
      </c>
    </row>
    <row r="1145" spans="1:28" x14ac:dyDescent="0.2">
      <c r="A1145" s="4">
        <v>38472759</v>
      </c>
      <c r="B1145" s="1">
        <v>43653</v>
      </c>
      <c r="C1145" s="13">
        <v>0.27862743055555556</v>
      </c>
      <c r="D1145" t="s">
        <v>129</v>
      </c>
      <c r="E1145" t="s">
        <v>130</v>
      </c>
      <c r="F1145">
        <v>2.7</v>
      </c>
      <c r="G1145" t="s">
        <v>130</v>
      </c>
      <c r="H1145">
        <v>35.819000000000003</v>
      </c>
      <c r="I1145">
        <v>-117.65900000000001</v>
      </c>
      <c r="J1145">
        <v>8.8000000000000007</v>
      </c>
      <c r="K1145" t="s">
        <v>131</v>
      </c>
      <c r="L1145">
        <v>76</v>
      </c>
      <c r="M1145">
        <v>0.14000000000000001</v>
      </c>
      <c r="N1145">
        <v>0.13</v>
      </c>
      <c r="O1145">
        <v>0.32</v>
      </c>
      <c r="P1145">
        <v>0</v>
      </c>
      <c r="Q1145">
        <v>135</v>
      </c>
      <c r="R1145">
        <v>44</v>
      </c>
      <c r="S1145">
        <v>-123</v>
      </c>
      <c r="T1145">
        <v>30</v>
      </c>
      <c r="U1145">
        <v>26</v>
      </c>
      <c r="V1145">
        <v>20</v>
      </c>
      <c r="W1145">
        <v>27</v>
      </c>
      <c r="X1145" t="s">
        <v>133</v>
      </c>
      <c r="Y1145">
        <v>76</v>
      </c>
      <c r="Z1145">
        <v>34</v>
      </c>
      <c r="AA1145">
        <v>11</v>
      </c>
      <c r="AB1145">
        <v>128</v>
      </c>
    </row>
    <row r="1146" spans="1:28" x14ac:dyDescent="0.2">
      <c r="A1146" s="4">
        <v>38472799</v>
      </c>
      <c r="B1146" s="1">
        <v>43653</v>
      </c>
      <c r="C1146" s="13">
        <v>0.28107407407407409</v>
      </c>
      <c r="D1146" t="s">
        <v>129</v>
      </c>
      <c r="E1146" t="s">
        <v>130</v>
      </c>
      <c r="F1146">
        <v>2.79</v>
      </c>
      <c r="G1146" t="s">
        <v>130</v>
      </c>
      <c r="H1146">
        <v>35.914999999999999</v>
      </c>
      <c r="I1146">
        <v>-117.733</v>
      </c>
      <c r="J1146">
        <v>2.7</v>
      </c>
      <c r="K1146" t="s">
        <v>131</v>
      </c>
      <c r="L1146">
        <v>75</v>
      </c>
      <c r="M1146">
        <v>0.13</v>
      </c>
      <c r="N1146">
        <v>0.11</v>
      </c>
      <c r="O1146">
        <v>0.3</v>
      </c>
      <c r="P1146">
        <v>0</v>
      </c>
      <c r="Q1146">
        <v>323</v>
      </c>
      <c r="R1146">
        <v>78</v>
      </c>
      <c r="S1146">
        <v>-174</v>
      </c>
      <c r="T1146">
        <v>19</v>
      </c>
      <c r="U1146">
        <v>16</v>
      </c>
      <c r="V1146">
        <v>23</v>
      </c>
      <c r="W1146">
        <v>5</v>
      </c>
      <c r="X1146" t="s">
        <v>131</v>
      </c>
      <c r="Y1146">
        <v>100</v>
      </c>
      <c r="Z1146">
        <v>69</v>
      </c>
      <c r="AA1146">
        <v>31</v>
      </c>
      <c r="AB1146">
        <v>43</v>
      </c>
    </row>
    <row r="1147" spans="1:28" x14ac:dyDescent="0.2">
      <c r="A1147" s="4">
        <v>38472815</v>
      </c>
      <c r="B1147" s="1">
        <v>43653</v>
      </c>
      <c r="C1147" s="13">
        <v>0.28222835648148148</v>
      </c>
      <c r="D1147" t="s">
        <v>129</v>
      </c>
      <c r="E1147" t="s">
        <v>130</v>
      </c>
      <c r="F1147">
        <v>2.5</v>
      </c>
      <c r="G1147" t="s">
        <v>130</v>
      </c>
      <c r="H1147">
        <v>35.951000000000001</v>
      </c>
      <c r="I1147">
        <v>-117.69499999999999</v>
      </c>
      <c r="J1147">
        <v>2.4</v>
      </c>
      <c r="K1147" t="s">
        <v>131</v>
      </c>
      <c r="L1147">
        <v>51</v>
      </c>
      <c r="M1147">
        <v>0.17</v>
      </c>
      <c r="N1147">
        <v>0.17</v>
      </c>
      <c r="O1147">
        <v>0.23</v>
      </c>
      <c r="P1147">
        <v>0</v>
      </c>
      <c r="Q1147">
        <v>173</v>
      </c>
      <c r="R1147">
        <v>81</v>
      </c>
      <c r="S1147">
        <v>-120</v>
      </c>
      <c r="T1147">
        <v>19</v>
      </c>
      <c r="U1147">
        <v>24</v>
      </c>
      <c r="V1147">
        <v>17</v>
      </c>
      <c r="W1147">
        <v>27</v>
      </c>
      <c r="X1147" t="s">
        <v>131</v>
      </c>
      <c r="Y1147">
        <v>96</v>
      </c>
      <c r="Z1147">
        <v>57</v>
      </c>
      <c r="AA1147">
        <v>12</v>
      </c>
      <c r="AB1147">
        <v>60</v>
      </c>
    </row>
    <row r="1148" spans="1:28" x14ac:dyDescent="0.2">
      <c r="A1148" s="4">
        <v>38472871</v>
      </c>
      <c r="B1148" s="1">
        <v>43653</v>
      </c>
      <c r="C1148" s="13">
        <v>0.2871333333333333</v>
      </c>
      <c r="D1148" t="s">
        <v>129</v>
      </c>
      <c r="E1148" t="s">
        <v>130</v>
      </c>
      <c r="F1148">
        <v>2.19</v>
      </c>
      <c r="G1148" t="s">
        <v>130</v>
      </c>
      <c r="H1148">
        <v>35.677999999999997</v>
      </c>
      <c r="I1148">
        <v>-117.474</v>
      </c>
      <c r="J1148">
        <v>2.4</v>
      </c>
      <c r="K1148" t="s">
        <v>131</v>
      </c>
      <c r="L1148">
        <v>31</v>
      </c>
      <c r="M1148">
        <v>0.17</v>
      </c>
      <c r="N1148">
        <v>0.34</v>
      </c>
      <c r="O1148">
        <v>0.99</v>
      </c>
      <c r="P1148">
        <v>0</v>
      </c>
      <c r="Q1148">
        <v>295</v>
      </c>
      <c r="R1148">
        <v>62</v>
      </c>
      <c r="S1148">
        <v>166</v>
      </c>
      <c r="T1148">
        <v>33</v>
      </c>
      <c r="U1148">
        <v>35</v>
      </c>
      <c r="V1148">
        <v>17</v>
      </c>
      <c r="W1148">
        <v>31</v>
      </c>
      <c r="X1148" t="s">
        <v>133</v>
      </c>
      <c r="Y1148">
        <v>64</v>
      </c>
      <c r="Z1148">
        <v>62</v>
      </c>
      <c r="AA1148">
        <v>14</v>
      </c>
      <c r="AB1148">
        <v>81</v>
      </c>
    </row>
    <row r="1149" spans="1:28" ht="17" x14ac:dyDescent="0.25">
      <c r="A1149" s="3">
        <v>38472895</v>
      </c>
      <c r="B1149" s="1">
        <v>43653</v>
      </c>
      <c r="C1149" s="13">
        <v>0.28990601851851855</v>
      </c>
      <c r="D1149" t="s">
        <v>129</v>
      </c>
      <c r="E1149" t="s">
        <v>130</v>
      </c>
      <c r="F1149">
        <v>3.43</v>
      </c>
      <c r="G1149" t="s">
        <v>130</v>
      </c>
      <c r="H1149">
        <v>35.645000000000003</v>
      </c>
      <c r="I1149">
        <v>-117.455</v>
      </c>
      <c r="J1149">
        <v>3</v>
      </c>
      <c r="K1149" t="s">
        <v>131</v>
      </c>
      <c r="L1149">
        <v>115</v>
      </c>
      <c r="M1149">
        <v>0.13</v>
      </c>
      <c r="N1149">
        <v>0.11</v>
      </c>
      <c r="O1149">
        <v>0.22</v>
      </c>
      <c r="P1149">
        <v>0</v>
      </c>
      <c r="Q1149">
        <v>147</v>
      </c>
      <c r="R1149">
        <v>80</v>
      </c>
      <c r="S1149">
        <v>170</v>
      </c>
      <c r="T1149">
        <v>9</v>
      </c>
      <c r="U1149">
        <v>16</v>
      </c>
      <c r="V1149">
        <v>100</v>
      </c>
      <c r="W1149">
        <v>33</v>
      </c>
      <c r="X1149" t="s">
        <v>131</v>
      </c>
      <c r="Y1149">
        <v>100</v>
      </c>
      <c r="Z1149">
        <v>79</v>
      </c>
      <c r="AA1149">
        <v>60</v>
      </c>
      <c r="AB1149">
        <v>53</v>
      </c>
    </row>
    <row r="1150" spans="1:28" ht="17" x14ac:dyDescent="0.25">
      <c r="A1150" s="3">
        <v>37485693</v>
      </c>
      <c r="B1150" s="1">
        <v>43653</v>
      </c>
      <c r="C1150" s="13">
        <v>0.29076087962962965</v>
      </c>
      <c r="D1150" t="s">
        <v>129</v>
      </c>
      <c r="E1150" t="s">
        <v>130</v>
      </c>
      <c r="F1150">
        <v>2.67</v>
      </c>
      <c r="G1150" t="s">
        <v>130</v>
      </c>
      <c r="H1150">
        <v>35.606999999999999</v>
      </c>
      <c r="I1150">
        <v>-117.413</v>
      </c>
      <c r="J1150">
        <v>5</v>
      </c>
      <c r="K1150" t="s">
        <v>131</v>
      </c>
      <c r="L1150">
        <v>40</v>
      </c>
      <c r="M1150">
        <v>0.13</v>
      </c>
      <c r="N1150">
        <v>0.2</v>
      </c>
      <c r="O1150">
        <v>0.31</v>
      </c>
      <c r="P1150">
        <v>0</v>
      </c>
      <c r="Q1150">
        <v>170</v>
      </c>
      <c r="R1150">
        <v>88</v>
      </c>
      <c r="S1150">
        <v>-150</v>
      </c>
      <c r="T1150">
        <v>45</v>
      </c>
      <c r="U1150">
        <v>45</v>
      </c>
      <c r="V1150">
        <v>11</v>
      </c>
      <c r="W1150">
        <v>14</v>
      </c>
      <c r="X1150" t="s">
        <v>134</v>
      </c>
      <c r="Y1150">
        <v>31</v>
      </c>
      <c r="Z1150">
        <v>41</v>
      </c>
      <c r="AA1150">
        <v>0</v>
      </c>
      <c r="AB1150">
        <v>0</v>
      </c>
    </row>
    <row r="1151" spans="1:28" ht="17" x14ac:dyDescent="0.25">
      <c r="A1151" s="3">
        <v>38472927</v>
      </c>
      <c r="B1151" s="1">
        <v>43653</v>
      </c>
      <c r="C1151" s="13">
        <v>0.29206481481481483</v>
      </c>
      <c r="D1151" t="s">
        <v>129</v>
      </c>
      <c r="E1151" t="s">
        <v>130</v>
      </c>
      <c r="F1151">
        <v>2.44</v>
      </c>
      <c r="G1151" t="s">
        <v>130</v>
      </c>
      <c r="H1151">
        <v>35.664999999999999</v>
      </c>
      <c r="I1151">
        <v>-117.465</v>
      </c>
      <c r="J1151">
        <v>1.9</v>
      </c>
      <c r="K1151" t="s">
        <v>131</v>
      </c>
      <c r="L1151">
        <v>33</v>
      </c>
      <c r="M1151">
        <v>0.21</v>
      </c>
      <c r="N1151">
        <v>0.34</v>
      </c>
      <c r="O1151">
        <v>0.76</v>
      </c>
      <c r="P1151">
        <v>0</v>
      </c>
      <c r="Q1151">
        <v>260</v>
      </c>
      <c r="R1151">
        <v>38</v>
      </c>
      <c r="S1151">
        <v>-146</v>
      </c>
      <c r="T1151">
        <v>37</v>
      </c>
      <c r="U1151">
        <v>37</v>
      </c>
      <c r="V1151">
        <v>20</v>
      </c>
      <c r="W1151">
        <v>33</v>
      </c>
      <c r="X1151" t="s">
        <v>132</v>
      </c>
      <c r="Y1151">
        <v>59</v>
      </c>
      <c r="Z1151">
        <v>68</v>
      </c>
      <c r="AA1151">
        <v>19</v>
      </c>
      <c r="AB1151">
        <v>47</v>
      </c>
    </row>
    <row r="1152" spans="1:28" x14ac:dyDescent="0.2">
      <c r="A1152" s="4">
        <v>38472959</v>
      </c>
      <c r="B1152" s="1">
        <v>43653</v>
      </c>
      <c r="C1152" s="13">
        <v>0.29452326388888889</v>
      </c>
      <c r="D1152" t="s">
        <v>129</v>
      </c>
      <c r="E1152" t="s">
        <v>130</v>
      </c>
      <c r="F1152">
        <v>2.2200000000000002</v>
      </c>
      <c r="G1152" t="s">
        <v>130</v>
      </c>
      <c r="H1152">
        <v>35.905000000000001</v>
      </c>
      <c r="I1152">
        <v>-117.72</v>
      </c>
      <c r="J1152">
        <v>1.9</v>
      </c>
      <c r="K1152" t="s">
        <v>131</v>
      </c>
      <c r="L1152">
        <v>28</v>
      </c>
      <c r="M1152">
        <v>0.18</v>
      </c>
      <c r="N1152">
        <v>0.27</v>
      </c>
      <c r="O1152">
        <v>0.55000000000000004</v>
      </c>
      <c r="P1152">
        <v>0</v>
      </c>
      <c r="Q1152">
        <v>146</v>
      </c>
      <c r="R1152">
        <v>88</v>
      </c>
      <c r="S1152">
        <v>133</v>
      </c>
      <c r="T1152">
        <v>27</v>
      </c>
      <c r="U1152">
        <v>33</v>
      </c>
      <c r="V1152">
        <v>16</v>
      </c>
      <c r="W1152">
        <v>19</v>
      </c>
      <c r="X1152" t="s">
        <v>133</v>
      </c>
      <c r="Y1152">
        <v>68</v>
      </c>
      <c r="Z1152">
        <v>71</v>
      </c>
      <c r="AA1152">
        <v>7</v>
      </c>
      <c r="AB1152">
        <v>40</v>
      </c>
    </row>
    <row r="1153" spans="1:28" ht="17" x14ac:dyDescent="0.25">
      <c r="A1153" s="3">
        <v>38473023</v>
      </c>
      <c r="B1153" s="1">
        <v>43653</v>
      </c>
      <c r="C1153" s="13">
        <v>0.29751284722222221</v>
      </c>
      <c r="D1153" t="s">
        <v>129</v>
      </c>
      <c r="E1153" t="s">
        <v>130</v>
      </c>
      <c r="F1153">
        <v>2.38</v>
      </c>
      <c r="G1153" t="s">
        <v>130</v>
      </c>
      <c r="H1153">
        <v>35.912999999999997</v>
      </c>
      <c r="I1153">
        <v>-117.73699999999999</v>
      </c>
      <c r="J1153">
        <v>1.6</v>
      </c>
      <c r="K1153" t="s">
        <v>131</v>
      </c>
      <c r="L1153">
        <v>36</v>
      </c>
      <c r="M1153">
        <v>0.19</v>
      </c>
      <c r="N1153">
        <v>0.26</v>
      </c>
      <c r="O1153">
        <v>0.47</v>
      </c>
      <c r="P1153">
        <v>0</v>
      </c>
      <c r="Q1153">
        <v>134</v>
      </c>
      <c r="R1153">
        <v>70</v>
      </c>
      <c r="S1153">
        <v>-160</v>
      </c>
      <c r="T1153">
        <v>40</v>
      </c>
      <c r="U1153">
        <v>43</v>
      </c>
      <c r="V1153">
        <v>20</v>
      </c>
      <c r="W1153">
        <v>19</v>
      </c>
      <c r="X1153" t="s">
        <v>132</v>
      </c>
      <c r="Y1153">
        <v>53</v>
      </c>
      <c r="Z1153">
        <v>72</v>
      </c>
      <c r="AA1153">
        <v>15</v>
      </c>
      <c r="AB1153">
        <v>49</v>
      </c>
    </row>
    <row r="1154" spans="1:28" ht="17" x14ac:dyDescent="0.25">
      <c r="A1154" s="3">
        <v>38473039</v>
      </c>
      <c r="B1154" s="1">
        <v>43653</v>
      </c>
      <c r="C1154" s="13">
        <v>0.2983662037037037</v>
      </c>
      <c r="D1154" t="s">
        <v>129</v>
      </c>
      <c r="E1154" t="s">
        <v>130</v>
      </c>
      <c r="F1154">
        <v>3.6</v>
      </c>
      <c r="G1154" t="s">
        <v>48</v>
      </c>
      <c r="H1154">
        <v>35.616999999999997</v>
      </c>
      <c r="I1154">
        <v>-117.43899999999999</v>
      </c>
      <c r="J1154">
        <v>3.3</v>
      </c>
      <c r="K1154" t="s">
        <v>131</v>
      </c>
      <c r="L1154">
        <v>106</v>
      </c>
      <c r="M1154">
        <v>0.12</v>
      </c>
      <c r="N1154">
        <v>0.1</v>
      </c>
      <c r="O1154">
        <v>0.24</v>
      </c>
      <c r="P1154">
        <v>0</v>
      </c>
      <c r="Q1154">
        <v>275</v>
      </c>
      <c r="R1154">
        <v>22</v>
      </c>
      <c r="S1154">
        <v>34</v>
      </c>
      <c r="T1154">
        <v>26</v>
      </c>
      <c r="U1154">
        <v>23</v>
      </c>
      <c r="V1154">
        <v>165</v>
      </c>
      <c r="W1154">
        <v>30</v>
      </c>
      <c r="X1154" t="s">
        <v>133</v>
      </c>
      <c r="Y1154">
        <v>78</v>
      </c>
      <c r="Z1154">
        <v>80</v>
      </c>
      <c r="AA1154">
        <v>76</v>
      </c>
      <c r="AB1154">
        <v>68</v>
      </c>
    </row>
    <row r="1155" spans="1:28" ht="17" x14ac:dyDescent="0.25">
      <c r="A1155" s="3">
        <v>38473063</v>
      </c>
      <c r="B1155" s="1">
        <v>43653</v>
      </c>
      <c r="C1155" s="13">
        <v>0.3007252314814815</v>
      </c>
      <c r="D1155" t="s">
        <v>129</v>
      </c>
      <c r="E1155" t="s">
        <v>130</v>
      </c>
      <c r="F1155">
        <v>3.17</v>
      </c>
      <c r="G1155" t="s">
        <v>130</v>
      </c>
      <c r="H1155">
        <v>35.911999999999999</v>
      </c>
      <c r="I1155">
        <v>-117.706</v>
      </c>
      <c r="J1155">
        <v>2.5</v>
      </c>
      <c r="K1155" t="s">
        <v>131</v>
      </c>
      <c r="L1155">
        <v>105</v>
      </c>
      <c r="M1155">
        <v>0.15</v>
      </c>
      <c r="N1155">
        <v>0.1</v>
      </c>
      <c r="O1155">
        <v>0.21</v>
      </c>
      <c r="P1155">
        <v>0</v>
      </c>
      <c r="Q1155">
        <v>178</v>
      </c>
      <c r="R1155">
        <v>82</v>
      </c>
      <c r="S1155">
        <v>-166</v>
      </c>
      <c r="T1155">
        <v>39</v>
      </c>
      <c r="U1155">
        <v>32</v>
      </c>
      <c r="V1155">
        <v>53</v>
      </c>
      <c r="W1155">
        <v>34</v>
      </c>
      <c r="X1155" t="s">
        <v>132</v>
      </c>
      <c r="Y1155">
        <v>58</v>
      </c>
      <c r="Z1155">
        <v>76</v>
      </c>
      <c r="AA1155">
        <v>26</v>
      </c>
      <c r="AB1155">
        <v>38</v>
      </c>
    </row>
    <row r="1156" spans="1:28" ht="17" x14ac:dyDescent="0.25">
      <c r="A1156" s="3">
        <v>38473119</v>
      </c>
      <c r="B1156" s="1">
        <v>43653</v>
      </c>
      <c r="C1156" s="13">
        <v>0.3050275462962963</v>
      </c>
      <c r="D1156" t="s">
        <v>129</v>
      </c>
      <c r="E1156" t="s">
        <v>130</v>
      </c>
      <c r="F1156">
        <v>3.37</v>
      </c>
      <c r="G1156" t="s">
        <v>47</v>
      </c>
      <c r="H1156">
        <v>35.780999999999999</v>
      </c>
      <c r="I1156">
        <v>-117.64400000000001</v>
      </c>
      <c r="J1156">
        <v>9.5</v>
      </c>
      <c r="K1156" t="s">
        <v>131</v>
      </c>
      <c r="L1156">
        <v>117</v>
      </c>
      <c r="M1156">
        <v>0.14000000000000001</v>
      </c>
      <c r="N1156">
        <v>0.1</v>
      </c>
      <c r="O1156">
        <v>0.24</v>
      </c>
      <c r="P1156">
        <v>0</v>
      </c>
      <c r="Q1156">
        <v>315</v>
      </c>
      <c r="R1156">
        <v>89</v>
      </c>
      <c r="S1156">
        <v>-160</v>
      </c>
      <c r="T1156">
        <v>9</v>
      </c>
      <c r="U1156">
        <v>9</v>
      </c>
      <c r="V1156">
        <v>136</v>
      </c>
      <c r="W1156">
        <v>38</v>
      </c>
      <c r="X1156" t="s">
        <v>131</v>
      </c>
      <c r="Y1156">
        <v>100</v>
      </c>
      <c r="Z1156">
        <v>59</v>
      </c>
      <c r="AA1156">
        <v>61</v>
      </c>
      <c r="AB1156">
        <v>91</v>
      </c>
    </row>
    <row r="1157" spans="1:28" ht="17" x14ac:dyDescent="0.25">
      <c r="A1157" s="3">
        <v>38473135</v>
      </c>
      <c r="B1157" s="1">
        <v>43653</v>
      </c>
      <c r="C1157" s="13">
        <v>0.30585787037037038</v>
      </c>
      <c r="D1157" t="s">
        <v>129</v>
      </c>
      <c r="E1157" t="s">
        <v>130</v>
      </c>
      <c r="F1157">
        <v>3.45</v>
      </c>
      <c r="G1157" t="s">
        <v>130</v>
      </c>
      <c r="H1157">
        <v>35.692</v>
      </c>
      <c r="I1157">
        <v>-117.539</v>
      </c>
      <c r="J1157">
        <v>9.6</v>
      </c>
      <c r="K1157" t="s">
        <v>131</v>
      </c>
      <c r="L1157">
        <v>106</v>
      </c>
      <c r="M1157">
        <v>0.14000000000000001</v>
      </c>
      <c r="N1157">
        <v>0.11</v>
      </c>
      <c r="O1157">
        <v>0.28999999999999998</v>
      </c>
      <c r="P1157">
        <v>0</v>
      </c>
      <c r="Q1157">
        <v>160</v>
      </c>
      <c r="R1157">
        <v>59</v>
      </c>
      <c r="S1157">
        <v>-170</v>
      </c>
      <c r="T1157">
        <v>23</v>
      </c>
      <c r="U1157">
        <v>20</v>
      </c>
      <c r="V1157">
        <v>95</v>
      </c>
      <c r="W1157">
        <v>44</v>
      </c>
      <c r="X1157" t="s">
        <v>131</v>
      </c>
      <c r="Y1157">
        <v>91</v>
      </c>
      <c r="Z1157">
        <v>51</v>
      </c>
      <c r="AA1157">
        <v>49</v>
      </c>
      <c r="AB1157">
        <v>104</v>
      </c>
    </row>
    <row r="1158" spans="1:28" x14ac:dyDescent="0.2">
      <c r="A1158" s="4">
        <v>38473151</v>
      </c>
      <c r="B1158" s="1">
        <v>43653</v>
      </c>
      <c r="C1158" s="13">
        <v>0.30719664351851855</v>
      </c>
      <c r="D1158" t="s">
        <v>129</v>
      </c>
      <c r="E1158" t="s">
        <v>130</v>
      </c>
      <c r="F1158">
        <v>2.66</v>
      </c>
      <c r="G1158" t="s">
        <v>130</v>
      </c>
      <c r="H1158">
        <v>35.755000000000003</v>
      </c>
      <c r="I1158">
        <v>-117.586</v>
      </c>
      <c r="J1158">
        <v>3.5</v>
      </c>
      <c r="K1158" t="s">
        <v>131</v>
      </c>
      <c r="L1158">
        <v>81</v>
      </c>
      <c r="M1158">
        <v>0.13</v>
      </c>
      <c r="N1158">
        <v>0.12</v>
      </c>
      <c r="O1158">
        <v>0.4</v>
      </c>
      <c r="P1158">
        <v>0</v>
      </c>
      <c r="Q1158">
        <v>330</v>
      </c>
      <c r="R1158">
        <v>86</v>
      </c>
      <c r="S1158">
        <v>-157</v>
      </c>
      <c r="T1158">
        <v>13</v>
      </c>
      <c r="U1158">
        <v>14</v>
      </c>
      <c r="V1158">
        <v>33</v>
      </c>
      <c r="W1158">
        <v>16</v>
      </c>
      <c r="X1158" t="s">
        <v>131</v>
      </c>
      <c r="Y1158">
        <v>99</v>
      </c>
      <c r="Z1158">
        <v>69</v>
      </c>
      <c r="AA1158">
        <v>28</v>
      </c>
      <c r="AB1158">
        <v>44</v>
      </c>
    </row>
    <row r="1159" spans="1:28" x14ac:dyDescent="0.2">
      <c r="A1159" s="4">
        <v>38473191</v>
      </c>
      <c r="B1159" s="1">
        <v>43653</v>
      </c>
      <c r="C1159" s="13">
        <v>0.30943182870370373</v>
      </c>
      <c r="D1159" t="s">
        <v>129</v>
      </c>
      <c r="E1159" t="s">
        <v>130</v>
      </c>
      <c r="F1159">
        <v>2.74</v>
      </c>
      <c r="G1159" t="s">
        <v>130</v>
      </c>
      <c r="H1159">
        <v>35.908999999999999</v>
      </c>
      <c r="I1159">
        <v>-117.702</v>
      </c>
      <c r="J1159">
        <v>2.6</v>
      </c>
      <c r="K1159" t="s">
        <v>131</v>
      </c>
      <c r="L1159">
        <v>78</v>
      </c>
      <c r="M1159">
        <v>0.12</v>
      </c>
      <c r="N1159">
        <v>0.1</v>
      </c>
      <c r="O1159">
        <v>0.21</v>
      </c>
      <c r="P1159">
        <v>0</v>
      </c>
      <c r="Q1159">
        <v>356</v>
      </c>
      <c r="R1159">
        <v>87</v>
      </c>
      <c r="S1159">
        <v>-173</v>
      </c>
      <c r="T1159">
        <v>13</v>
      </c>
      <c r="U1159">
        <v>20</v>
      </c>
      <c r="V1159">
        <v>21</v>
      </c>
      <c r="W1159">
        <v>13</v>
      </c>
      <c r="X1159" t="s">
        <v>131</v>
      </c>
      <c r="Y1159">
        <v>100</v>
      </c>
      <c r="Z1159">
        <v>67</v>
      </c>
      <c r="AA1159">
        <v>23</v>
      </c>
      <c r="AB1159">
        <v>51</v>
      </c>
    </row>
    <row r="1160" spans="1:28" ht="17" x14ac:dyDescent="0.25">
      <c r="A1160" s="3">
        <v>38473223</v>
      </c>
      <c r="B1160" s="1">
        <v>43653</v>
      </c>
      <c r="C1160" s="13">
        <v>0.31327002314814817</v>
      </c>
      <c r="D1160" t="s">
        <v>129</v>
      </c>
      <c r="E1160" t="s">
        <v>130</v>
      </c>
      <c r="F1160">
        <v>3.11</v>
      </c>
      <c r="G1160" t="s">
        <v>130</v>
      </c>
      <c r="H1160">
        <v>35.823999999999998</v>
      </c>
      <c r="I1160">
        <v>-117.64400000000001</v>
      </c>
      <c r="J1160">
        <v>9.1999999999999993</v>
      </c>
      <c r="K1160" t="s">
        <v>131</v>
      </c>
      <c r="L1160">
        <v>69</v>
      </c>
      <c r="M1160">
        <v>0.11</v>
      </c>
      <c r="N1160">
        <v>0.12</v>
      </c>
      <c r="O1160">
        <v>0.25</v>
      </c>
      <c r="P1160">
        <v>0</v>
      </c>
      <c r="Q1160">
        <v>340</v>
      </c>
      <c r="R1160">
        <v>88</v>
      </c>
      <c r="S1160">
        <v>-127</v>
      </c>
      <c r="T1160">
        <v>52</v>
      </c>
      <c r="U1160">
        <v>52</v>
      </c>
      <c r="V1160">
        <v>72</v>
      </c>
      <c r="W1160">
        <v>48</v>
      </c>
      <c r="X1160" t="s">
        <v>134</v>
      </c>
      <c r="Y1160">
        <v>58</v>
      </c>
      <c r="Z1160">
        <v>53</v>
      </c>
      <c r="AA1160">
        <v>35</v>
      </c>
      <c r="AB1160">
        <v>96</v>
      </c>
    </row>
    <row r="1161" spans="1:28" x14ac:dyDescent="0.2">
      <c r="A1161" s="4">
        <v>38473239</v>
      </c>
      <c r="B1161" s="1">
        <v>43653</v>
      </c>
      <c r="C1161" s="13">
        <v>0.31508379629629629</v>
      </c>
      <c r="D1161" t="s">
        <v>129</v>
      </c>
      <c r="E1161" t="s">
        <v>130</v>
      </c>
      <c r="F1161">
        <v>2.23</v>
      </c>
      <c r="G1161" t="s">
        <v>130</v>
      </c>
      <c r="H1161">
        <v>35.892000000000003</v>
      </c>
      <c r="I1161">
        <v>-117.69499999999999</v>
      </c>
      <c r="J1161">
        <v>2.9</v>
      </c>
      <c r="K1161" t="s">
        <v>131</v>
      </c>
      <c r="L1161">
        <v>34</v>
      </c>
      <c r="M1161">
        <v>0.13</v>
      </c>
      <c r="N1161">
        <v>0.19</v>
      </c>
      <c r="O1161">
        <v>0.7</v>
      </c>
      <c r="P1161">
        <v>0</v>
      </c>
      <c r="Q1161">
        <v>341</v>
      </c>
      <c r="R1161">
        <v>82</v>
      </c>
      <c r="S1161">
        <v>167</v>
      </c>
      <c r="T1161">
        <v>21</v>
      </c>
      <c r="U1161">
        <v>24</v>
      </c>
      <c r="V1161">
        <v>18</v>
      </c>
      <c r="W1161">
        <v>12</v>
      </c>
      <c r="X1161" t="s">
        <v>131</v>
      </c>
      <c r="Y1161">
        <v>92</v>
      </c>
      <c r="Z1161">
        <v>66</v>
      </c>
      <c r="AA1161">
        <v>12</v>
      </c>
      <c r="AB1161">
        <v>53</v>
      </c>
    </row>
    <row r="1162" spans="1:28" x14ac:dyDescent="0.2">
      <c r="A1162" s="4">
        <v>38473335</v>
      </c>
      <c r="B1162" s="1">
        <v>43653</v>
      </c>
      <c r="C1162" s="13">
        <v>0.32212430555555555</v>
      </c>
      <c r="D1162" t="s">
        <v>129</v>
      </c>
      <c r="E1162" t="s">
        <v>130</v>
      </c>
      <c r="F1162">
        <v>2.59</v>
      </c>
      <c r="G1162" t="s">
        <v>130</v>
      </c>
      <c r="H1162">
        <v>35.604999999999997</v>
      </c>
      <c r="I1162">
        <v>-117.471</v>
      </c>
      <c r="J1162">
        <v>11.4</v>
      </c>
      <c r="K1162" t="s">
        <v>131</v>
      </c>
      <c r="L1162">
        <v>57</v>
      </c>
      <c r="M1162">
        <v>0.14000000000000001</v>
      </c>
      <c r="N1162">
        <v>0.17</v>
      </c>
      <c r="O1162">
        <v>0.38</v>
      </c>
      <c r="P1162">
        <v>0</v>
      </c>
      <c r="Q1162">
        <v>155</v>
      </c>
      <c r="R1162">
        <v>68</v>
      </c>
      <c r="S1162">
        <v>169</v>
      </c>
      <c r="T1162">
        <v>26</v>
      </c>
      <c r="U1162">
        <v>22</v>
      </c>
      <c r="V1162">
        <v>17</v>
      </c>
      <c r="W1162">
        <v>32</v>
      </c>
      <c r="X1162" t="s">
        <v>131</v>
      </c>
      <c r="Y1162">
        <v>85</v>
      </c>
      <c r="Z1162">
        <v>38</v>
      </c>
      <c r="AA1162">
        <v>21</v>
      </c>
      <c r="AB1162">
        <v>125</v>
      </c>
    </row>
    <row r="1163" spans="1:28" ht="17" x14ac:dyDescent="0.25">
      <c r="A1163" s="3">
        <v>38473343</v>
      </c>
      <c r="B1163" s="1">
        <v>43653</v>
      </c>
      <c r="C1163" s="13">
        <v>0.32276712962962967</v>
      </c>
      <c r="D1163" t="s">
        <v>129</v>
      </c>
      <c r="E1163" t="s">
        <v>130</v>
      </c>
      <c r="F1163">
        <v>2.2200000000000002</v>
      </c>
      <c r="G1163" t="s">
        <v>130</v>
      </c>
      <c r="H1163">
        <v>35.704999999999998</v>
      </c>
      <c r="I1163">
        <v>-117.514</v>
      </c>
      <c r="J1163">
        <v>9.6</v>
      </c>
      <c r="K1163" t="s">
        <v>131</v>
      </c>
      <c r="L1163">
        <v>36</v>
      </c>
      <c r="M1163">
        <v>0.17</v>
      </c>
      <c r="N1163">
        <v>0.28000000000000003</v>
      </c>
      <c r="O1163">
        <v>0.87</v>
      </c>
      <c r="P1163">
        <v>0</v>
      </c>
      <c r="Q1163">
        <v>175</v>
      </c>
      <c r="R1163">
        <v>48</v>
      </c>
      <c r="S1163">
        <v>-137</v>
      </c>
      <c r="T1163">
        <v>34</v>
      </c>
      <c r="U1163">
        <v>34</v>
      </c>
      <c r="V1163">
        <v>19</v>
      </c>
      <c r="W1163">
        <v>13</v>
      </c>
      <c r="X1163" t="s">
        <v>132</v>
      </c>
      <c r="Y1163">
        <v>56</v>
      </c>
      <c r="Z1163">
        <v>38</v>
      </c>
      <c r="AA1163">
        <v>9</v>
      </c>
      <c r="AB1163">
        <v>128</v>
      </c>
    </row>
    <row r="1164" spans="1:28" x14ac:dyDescent="0.2">
      <c r="A1164" s="4">
        <v>38473503</v>
      </c>
      <c r="B1164" s="1">
        <v>43653</v>
      </c>
      <c r="C1164" s="13">
        <v>0.33492106481481482</v>
      </c>
      <c r="D1164" t="s">
        <v>129</v>
      </c>
      <c r="E1164" t="s">
        <v>130</v>
      </c>
      <c r="F1164">
        <v>2.59</v>
      </c>
      <c r="G1164" t="s">
        <v>130</v>
      </c>
      <c r="H1164">
        <v>35.857999999999997</v>
      </c>
      <c r="I1164">
        <v>-117.66800000000001</v>
      </c>
      <c r="J1164">
        <v>6.7</v>
      </c>
      <c r="K1164" t="s">
        <v>131</v>
      </c>
      <c r="L1164">
        <v>78</v>
      </c>
      <c r="M1164">
        <v>0.16</v>
      </c>
      <c r="N1164">
        <v>0.13</v>
      </c>
      <c r="O1164">
        <v>0.35</v>
      </c>
      <c r="P1164">
        <v>0</v>
      </c>
      <c r="Q1164">
        <v>1</v>
      </c>
      <c r="R1164">
        <v>66</v>
      </c>
      <c r="S1164">
        <v>-149</v>
      </c>
      <c r="T1164">
        <v>20</v>
      </c>
      <c r="U1164">
        <v>29</v>
      </c>
      <c r="V1164">
        <v>20</v>
      </c>
      <c r="W1164">
        <v>15</v>
      </c>
      <c r="X1164" t="s">
        <v>131</v>
      </c>
      <c r="Y1164">
        <v>85</v>
      </c>
      <c r="Z1164">
        <v>31</v>
      </c>
      <c r="AA1164">
        <v>27</v>
      </c>
      <c r="AB1164">
        <v>115</v>
      </c>
    </row>
    <row r="1165" spans="1:28" x14ac:dyDescent="0.2">
      <c r="A1165" s="4">
        <v>38473591</v>
      </c>
      <c r="B1165" s="1">
        <v>43653</v>
      </c>
      <c r="C1165" s="13">
        <v>0.34236192129629628</v>
      </c>
      <c r="D1165" t="s">
        <v>129</v>
      </c>
      <c r="E1165" t="s">
        <v>130</v>
      </c>
      <c r="F1165">
        <v>2.11</v>
      </c>
      <c r="G1165" t="s">
        <v>130</v>
      </c>
      <c r="H1165">
        <v>35.652999999999999</v>
      </c>
      <c r="I1165">
        <v>-117.48099999999999</v>
      </c>
      <c r="J1165">
        <v>2.2999999999999998</v>
      </c>
      <c r="K1165" t="s">
        <v>131</v>
      </c>
      <c r="L1165">
        <v>29</v>
      </c>
      <c r="M1165">
        <v>0.14000000000000001</v>
      </c>
      <c r="N1165">
        <v>0.26</v>
      </c>
      <c r="O1165">
        <v>0.53</v>
      </c>
      <c r="P1165">
        <v>0</v>
      </c>
      <c r="Q1165">
        <v>331</v>
      </c>
      <c r="R1165">
        <v>76</v>
      </c>
      <c r="S1165">
        <v>176</v>
      </c>
      <c r="T1165">
        <v>18</v>
      </c>
      <c r="U1165">
        <v>26</v>
      </c>
      <c r="V1165">
        <v>17</v>
      </c>
      <c r="W1165">
        <v>19</v>
      </c>
      <c r="X1165" t="s">
        <v>131</v>
      </c>
      <c r="Y1165">
        <v>95</v>
      </c>
      <c r="Z1165">
        <v>60</v>
      </c>
      <c r="AA1165">
        <v>15</v>
      </c>
      <c r="AB1165">
        <v>82</v>
      </c>
    </row>
    <row r="1166" spans="1:28" x14ac:dyDescent="0.2">
      <c r="A1166" s="4">
        <v>38473599</v>
      </c>
      <c r="B1166" s="1">
        <v>43653</v>
      </c>
      <c r="C1166" s="13">
        <v>0.34278425925925921</v>
      </c>
      <c r="D1166" t="s">
        <v>129</v>
      </c>
      <c r="E1166" t="s">
        <v>130</v>
      </c>
      <c r="F1166">
        <v>2.5499999999999998</v>
      </c>
      <c r="G1166" t="s">
        <v>130</v>
      </c>
      <c r="H1166">
        <v>35.871000000000002</v>
      </c>
      <c r="I1166">
        <v>-117.657</v>
      </c>
      <c r="J1166">
        <v>7.1</v>
      </c>
      <c r="K1166" t="s">
        <v>131</v>
      </c>
      <c r="L1166">
        <v>72</v>
      </c>
      <c r="M1166">
        <v>0.12</v>
      </c>
      <c r="N1166">
        <v>0.11</v>
      </c>
      <c r="O1166">
        <v>0.33</v>
      </c>
      <c r="P1166">
        <v>0</v>
      </c>
      <c r="Q1166">
        <v>185</v>
      </c>
      <c r="R1166">
        <v>60</v>
      </c>
      <c r="S1166">
        <v>-118</v>
      </c>
      <c r="T1166">
        <v>19</v>
      </c>
      <c r="U1166">
        <v>18</v>
      </c>
      <c r="V1166">
        <v>23</v>
      </c>
      <c r="W1166">
        <v>27</v>
      </c>
      <c r="X1166" t="s">
        <v>131</v>
      </c>
      <c r="Y1166">
        <v>100</v>
      </c>
      <c r="Z1166">
        <v>33</v>
      </c>
      <c r="AA1166">
        <v>23</v>
      </c>
      <c r="AB1166">
        <v>113</v>
      </c>
    </row>
    <row r="1167" spans="1:28" x14ac:dyDescent="0.2">
      <c r="A1167" s="4">
        <v>38473631</v>
      </c>
      <c r="B1167" s="1">
        <v>43653</v>
      </c>
      <c r="C1167" s="13">
        <v>0.34431759259259259</v>
      </c>
      <c r="D1167" t="s">
        <v>129</v>
      </c>
      <c r="E1167" t="s">
        <v>130</v>
      </c>
      <c r="F1167">
        <v>2.65</v>
      </c>
      <c r="G1167" t="s">
        <v>130</v>
      </c>
      <c r="H1167">
        <v>35.892000000000003</v>
      </c>
      <c r="I1167">
        <v>-117.714</v>
      </c>
      <c r="J1167">
        <v>2.6</v>
      </c>
      <c r="K1167" t="s">
        <v>131</v>
      </c>
      <c r="L1167">
        <v>70</v>
      </c>
      <c r="M1167">
        <v>0.13</v>
      </c>
      <c r="N1167">
        <v>0.12</v>
      </c>
      <c r="O1167">
        <v>0.19</v>
      </c>
      <c r="P1167">
        <v>0</v>
      </c>
      <c r="Q1167">
        <v>310</v>
      </c>
      <c r="R1167">
        <v>86</v>
      </c>
      <c r="S1167">
        <v>178</v>
      </c>
      <c r="T1167">
        <v>14</v>
      </c>
      <c r="U1167">
        <v>14</v>
      </c>
      <c r="V1167">
        <v>24</v>
      </c>
      <c r="W1167">
        <v>9</v>
      </c>
      <c r="X1167" t="s">
        <v>131</v>
      </c>
      <c r="Y1167">
        <v>100</v>
      </c>
      <c r="Z1167">
        <v>62</v>
      </c>
      <c r="AA1167">
        <v>28</v>
      </c>
      <c r="AB1167">
        <v>50</v>
      </c>
    </row>
    <row r="1168" spans="1:28" x14ac:dyDescent="0.2">
      <c r="A1168" s="4">
        <v>38473663</v>
      </c>
      <c r="B1168" s="1">
        <v>43653</v>
      </c>
      <c r="C1168" s="13">
        <v>0.34585960648148145</v>
      </c>
      <c r="D1168" t="s">
        <v>129</v>
      </c>
      <c r="E1168" t="s">
        <v>130</v>
      </c>
      <c r="F1168">
        <v>2.74</v>
      </c>
      <c r="G1168" t="s">
        <v>130</v>
      </c>
      <c r="H1168">
        <v>35.597000000000001</v>
      </c>
      <c r="I1168">
        <v>-117.34699999999999</v>
      </c>
      <c r="J1168">
        <v>4.7</v>
      </c>
      <c r="K1168" t="s">
        <v>131</v>
      </c>
      <c r="L1168">
        <v>70</v>
      </c>
      <c r="M1168">
        <v>0.16</v>
      </c>
      <c r="N1168">
        <v>0.19</v>
      </c>
      <c r="O1168">
        <v>0.42</v>
      </c>
      <c r="P1168">
        <v>0</v>
      </c>
      <c r="Q1168">
        <v>296</v>
      </c>
      <c r="R1168">
        <v>43</v>
      </c>
      <c r="S1168">
        <v>146</v>
      </c>
      <c r="T1168">
        <v>33</v>
      </c>
      <c r="U1168">
        <v>37</v>
      </c>
      <c r="V1168">
        <v>24</v>
      </c>
      <c r="W1168">
        <v>22</v>
      </c>
      <c r="X1168" t="s">
        <v>133</v>
      </c>
      <c r="Y1168">
        <v>64</v>
      </c>
      <c r="Z1168">
        <v>50</v>
      </c>
      <c r="AA1168">
        <v>24</v>
      </c>
      <c r="AB1168">
        <v>58</v>
      </c>
    </row>
    <row r="1169" spans="1:28" ht="17" x14ac:dyDescent="0.25">
      <c r="A1169" s="3">
        <v>38473735</v>
      </c>
      <c r="B1169" s="1">
        <v>43653</v>
      </c>
      <c r="C1169" s="13">
        <v>0.35273252314814818</v>
      </c>
      <c r="D1169" t="s">
        <v>129</v>
      </c>
      <c r="E1169" t="s">
        <v>130</v>
      </c>
      <c r="F1169">
        <v>2.0299999999999998</v>
      </c>
      <c r="G1169" t="s">
        <v>130</v>
      </c>
      <c r="H1169">
        <v>35.732999999999997</v>
      </c>
      <c r="I1169">
        <v>-117.479</v>
      </c>
      <c r="J1169">
        <v>1.4</v>
      </c>
      <c r="K1169" t="s">
        <v>131</v>
      </c>
      <c r="L1169">
        <v>31</v>
      </c>
      <c r="M1169">
        <v>0.24</v>
      </c>
      <c r="N1169">
        <v>0.39</v>
      </c>
      <c r="O1169">
        <v>0.87</v>
      </c>
      <c r="P1169">
        <v>0</v>
      </c>
      <c r="Q1169">
        <v>4</v>
      </c>
      <c r="R1169">
        <v>68</v>
      </c>
      <c r="S1169">
        <v>79</v>
      </c>
      <c r="T1169">
        <v>38</v>
      </c>
      <c r="U1169">
        <v>34</v>
      </c>
      <c r="V1169">
        <v>17</v>
      </c>
      <c r="W1169">
        <v>16</v>
      </c>
      <c r="X1169" t="s">
        <v>132</v>
      </c>
      <c r="Y1169">
        <v>57</v>
      </c>
      <c r="Z1169">
        <v>61</v>
      </c>
      <c r="AA1169">
        <v>8</v>
      </c>
      <c r="AB1169">
        <v>68</v>
      </c>
    </row>
    <row r="1170" spans="1:28" ht="17" x14ac:dyDescent="0.25">
      <c r="A1170" s="3">
        <v>38473743</v>
      </c>
      <c r="B1170" s="1">
        <v>43653</v>
      </c>
      <c r="C1170" s="13">
        <v>0.35328402777777779</v>
      </c>
      <c r="D1170" t="s">
        <v>129</v>
      </c>
      <c r="E1170" t="s">
        <v>130</v>
      </c>
      <c r="F1170">
        <v>2.58</v>
      </c>
      <c r="G1170" t="s">
        <v>130</v>
      </c>
      <c r="H1170">
        <v>35.671999999999997</v>
      </c>
      <c r="I1170">
        <v>-117.482</v>
      </c>
      <c r="J1170">
        <v>2</v>
      </c>
      <c r="K1170" t="s">
        <v>131</v>
      </c>
      <c r="L1170">
        <v>68</v>
      </c>
      <c r="M1170">
        <v>0.19</v>
      </c>
      <c r="N1170">
        <v>0.19</v>
      </c>
      <c r="O1170">
        <v>0.44</v>
      </c>
      <c r="P1170">
        <v>0</v>
      </c>
      <c r="Q1170">
        <v>358</v>
      </c>
      <c r="R1170">
        <v>39</v>
      </c>
      <c r="S1170">
        <v>-146</v>
      </c>
      <c r="T1170">
        <v>40</v>
      </c>
      <c r="U1170">
        <v>36</v>
      </c>
      <c r="V1170">
        <v>18</v>
      </c>
      <c r="W1170">
        <v>41</v>
      </c>
      <c r="X1170" t="s">
        <v>132</v>
      </c>
      <c r="Y1170">
        <v>56</v>
      </c>
      <c r="Z1170">
        <v>79</v>
      </c>
      <c r="AA1170">
        <v>14</v>
      </c>
      <c r="AB1170">
        <v>37</v>
      </c>
    </row>
    <row r="1171" spans="1:28" x14ac:dyDescent="0.2">
      <c r="A1171" s="4">
        <v>38473759</v>
      </c>
      <c r="B1171" s="1">
        <v>43653</v>
      </c>
      <c r="C1171" s="13">
        <v>0.35422858796296297</v>
      </c>
      <c r="D1171" t="s">
        <v>129</v>
      </c>
      <c r="E1171" t="s">
        <v>130</v>
      </c>
      <c r="F1171">
        <v>2.5099999999999998</v>
      </c>
      <c r="G1171" t="s">
        <v>130</v>
      </c>
      <c r="H1171">
        <v>35.918999999999997</v>
      </c>
      <c r="I1171">
        <v>-117.71899999999999</v>
      </c>
      <c r="J1171">
        <v>4</v>
      </c>
      <c r="K1171" t="s">
        <v>131</v>
      </c>
      <c r="L1171">
        <v>65</v>
      </c>
      <c r="M1171">
        <v>0.11</v>
      </c>
      <c r="N1171">
        <v>0.1</v>
      </c>
      <c r="O1171">
        <v>0.24</v>
      </c>
      <c r="P1171">
        <v>0</v>
      </c>
      <c r="Q1171">
        <v>351</v>
      </c>
      <c r="R1171">
        <v>76</v>
      </c>
      <c r="S1171">
        <v>-179</v>
      </c>
      <c r="T1171">
        <v>21</v>
      </c>
      <c r="U1171">
        <v>33</v>
      </c>
      <c r="V1171">
        <v>16</v>
      </c>
      <c r="W1171">
        <v>13</v>
      </c>
      <c r="X1171" t="s">
        <v>133</v>
      </c>
      <c r="Y1171">
        <v>79</v>
      </c>
      <c r="Z1171">
        <v>51</v>
      </c>
      <c r="AA1171">
        <v>15</v>
      </c>
      <c r="AB1171">
        <v>72</v>
      </c>
    </row>
    <row r="1172" spans="1:28" ht="17" x14ac:dyDescent="0.25">
      <c r="A1172" s="3">
        <v>38473831</v>
      </c>
      <c r="B1172" s="1">
        <v>43653</v>
      </c>
      <c r="C1172" s="13">
        <v>0.36004050925925929</v>
      </c>
      <c r="D1172" t="s">
        <v>129</v>
      </c>
      <c r="E1172" t="s">
        <v>130</v>
      </c>
      <c r="F1172">
        <v>3.33</v>
      </c>
      <c r="G1172" t="s">
        <v>130</v>
      </c>
      <c r="H1172">
        <v>35.555</v>
      </c>
      <c r="I1172">
        <v>-117.384</v>
      </c>
      <c r="J1172">
        <v>1</v>
      </c>
      <c r="K1172" t="s">
        <v>131</v>
      </c>
      <c r="L1172">
        <v>45</v>
      </c>
      <c r="M1172">
        <v>0.14000000000000001</v>
      </c>
      <c r="N1172">
        <v>0.17</v>
      </c>
      <c r="O1172">
        <v>0.25</v>
      </c>
      <c r="P1172">
        <v>0</v>
      </c>
      <c r="Q1172">
        <v>13</v>
      </c>
      <c r="R1172">
        <v>1</v>
      </c>
      <c r="S1172">
        <v>1</v>
      </c>
      <c r="T1172">
        <v>10</v>
      </c>
      <c r="U1172">
        <v>24</v>
      </c>
      <c r="V1172">
        <v>86</v>
      </c>
      <c r="W1172">
        <v>35</v>
      </c>
      <c r="X1172" t="s">
        <v>131</v>
      </c>
      <c r="Y1172">
        <v>92</v>
      </c>
      <c r="Z1172">
        <v>48</v>
      </c>
      <c r="AA1172">
        <v>0</v>
      </c>
      <c r="AB1172">
        <v>0</v>
      </c>
    </row>
    <row r="1173" spans="1:28" ht="17" x14ac:dyDescent="0.25">
      <c r="A1173" s="3">
        <v>38473839</v>
      </c>
      <c r="B1173" s="1">
        <v>43653</v>
      </c>
      <c r="C1173" s="13">
        <v>0.36048206018518519</v>
      </c>
      <c r="D1173" t="s">
        <v>129</v>
      </c>
      <c r="E1173" t="s">
        <v>130</v>
      </c>
      <c r="F1173">
        <v>2.98</v>
      </c>
      <c r="G1173" t="s">
        <v>130</v>
      </c>
      <c r="H1173">
        <v>35.677</v>
      </c>
      <c r="I1173">
        <v>-117.54600000000001</v>
      </c>
      <c r="J1173">
        <v>1.8</v>
      </c>
      <c r="K1173" t="s">
        <v>131</v>
      </c>
      <c r="L1173">
        <v>72</v>
      </c>
      <c r="M1173">
        <v>0.12</v>
      </c>
      <c r="N1173">
        <v>0.12</v>
      </c>
      <c r="O1173">
        <v>0.24</v>
      </c>
      <c r="P1173">
        <v>0</v>
      </c>
      <c r="Q1173">
        <v>327</v>
      </c>
      <c r="R1173">
        <v>44</v>
      </c>
      <c r="S1173">
        <v>-177</v>
      </c>
      <c r="T1173">
        <v>34</v>
      </c>
      <c r="U1173">
        <v>25</v>
      </c>
      <c r="V1173">
        <v>29</v>
      </c>
      <c r="W1173">
        <v>35</v>
      </c>
      <c r="X1173" t="s">
        <v>133</v>
      </c>
      <c r="Y1173">
        <v>74</v>
      </c>
      <c r="Z1173">
        <v>77</v>
      </c>
      <c r="AA1173">
        <v>9</v>
      </c>
      <c r="AB1173">
        <v>54</v>
      </c>
    </row>
    <row r="1174" spans="1:28" ht="17" x14ac:dyDescent="0.25">
      <c r="A1174" s="3">
        <v>38473967</v>
      </c>
      <c r="B1174" s="1">
        <v>43653</v>
      </c>
      <c r="C1174" s="13">
        <v>0.37104895833333335</v>
      </c>
      <c r="D1174" t="s">
        <v>129</v>
      </c>
      <c r="E1174" t="s">
        <v>130</v>
      </c>
      <c r="F1174">
        <v>3.1</v>
      </c>
      <c r="G1174" t="s">
        <v>130</v>
      </c>
      <c r="H1174">
        <v>35.918999999999997</v>
      </c>
      <c r="I1174">
        <v>-117.72199999999999</v>
      </c>
      <c r="J1174">
        <v>3</v>
      </c>
      <c r="K1174" t="s">
        <v>131</v>
      </c>
      <c r="L1174">
        <v>100</v>
      </c>
      <c r="M1174">
        <v>0.12</v>
      </c>
      <c r="N1174">
        <v>0.1</v>
      </c>
      <c r="O1174">
        <v>0.36</v>
      </c>
      <c r="P1174">
        <v>0</v>
      </c>
      <c r="Q1174">
        <v>146</v>
      </c>
      <c r="R1174">
        <v>88</v>
      </c>
      <c r="S1174">
        <v>174</v>
      </c>
      <c r="T1174">
        <v>8</v>
      </c>
      <c r="U1174">
        <v>8</v>
      </c>
      <c r="V1174">
        <v>87</v>
      </c>
      <c r="W1174">
        <v>24</v>
      </c>
      <c r="X1174" t="s">
        <v>131</v>
      </c>
      <c r="Y1174">
        <v>100</v>
      </c>
      <c r="Z1174">
        <v>79</v>
      </c>
      <c r="AA1174">
        <v>47</v>
      </c>
      <c r="AB1174">
        <v>51</v>
      </c>
    </row>
    <row r="1175" spans="1:28" ht="17" x14ac:dyDescent="0.25">
      <c r="A1175" s="3">
        <v>38473983</v>
      </c>
      <c r="B1175" s="1">
        <v>43653</v>
      </c>
      <c r="C1175" s="13">
        <v>0.37268668981481484</v>
      </c>
      <c r="D1175" t="s">
        <v>129</v>
      </c>
      <c r="E1175" t="s">
        <v>130</v>
      </c>
      <c r="F1175">
        <v>3.38</v>
      </c>
      <c r="G1175" t="s">
        <v>130</v>
      </c>
      <c r="H1175">
        <v>35.680999999999997</v>
      </c>
      <c r="I1175">
        <v>-117.49299999999999</v>
      </c>
      <c r="J1175">
        <v>1.3</v>
      </c>
      <c r="K1175" t="s">
        <v>131</v>
      </c>
      <c r="L1175">
        <v>95</v>
      </c>
      <c r="M1175">
        <v>0.13</v>
      </c>
      <c r="N1175">
        <v>0.11</v>
      </c>
      <c r="O1175">
        <v>0.26</v>
      </c>
      <c r="P1175">
        <v>0</v>
      </c>
      <c r="Q1175">
        <v>333</v>
      </c>
      <c r="R1175">
        <v>76</v>
      </c>
      <c r="S1175">
        <v>-164</v>
      </c>
      <c r="T1175">
        <v>14</v>
      </c>
      <c r="U1175">
        <v>13</v>
      </c>
      <c r="V1175">
        <v>114</v>
      </c>
      <c r="W1175">
        <v>27</v>
      </c>
      <c r="X1175" t="s">
        <v>131</v>
      </c>
      <c r="Y1175">
        <v>100</v>
      </c>
      <c r="Z1175">
        <v>82</v>
      </c>
      <c r="AA1175">
        <v>64</v>
      </c>
      <c r="AB1175">
        <v>44</v>
      </c>
    </row>
    <row r="1176" spans="1:28" x14ac:dyDescent="0.2">
      <c r="A1176" s="4">
        <v>38474007</v>
      </c>
      <c r="B1176" s="1">
        <v>43653</v>
      </c>
      <c r="C1176" s="13">
        <v>0.37502141203703704</v>
      </c>
      <c r="D1176" t="s">
        <v>129</v>
      </c>
      <c r="E1176" t="s">
        <v>130</v>
      </c>
      <c r="F1176">
        <v>2.5</v>
      </c>
      <c r="G1176" t="s">
        <v>130</v>
      </c>
      <c r="H1176">
        <v>35.981000000000002</v>
      </c>
      <c r="I1176">
        <v>-117.73099999999999</v>
      </c>
      <c r="J1176">
        <v>1.9</v>
      </c>
      <c r="K1176" t="s">
        <v>131</v>
      </c>
      <c r="L1176">
        <v>73</v>
      </c>
      <c r="M1176">
        <v>0.16</v>
      </c>
      <c r="N1176">
        <v>0.13</v>
      </c>
      <c r="O1176">
        <v>0.19</v>
      </c>
      <c r="P1176">
        <v>0</v>
      </c>
      <c r="Q1176">
        <v>138</v>
      </c>
      <c r="R1176">
        <v>73</v>
      </c>
      <c r="S1176">
        <v>-163</v>
      </c>
      <c r="T1176">
        <v>24</v>
      </c>
      <c r="U1176">
        <v>23</v>
      </c>
      <c r="V1176">
        <v>22</v>
      </c>
      <c r="W1176">
        <v>16</v>
      </c>
      <c r="X1176" t="s">
        <v>131</v>
      </c>
      <c r="Y1176">
        <v>83</v>
      </c>
      <c r="Z1176">
        <v>67</v>
      </c>
      <c r="AA1176">
        <v>24</v>
      </c>
      <c r="AB1176">
        <v>48</v>
      </c>
    </row>
    <row r="1177" spans="1:28" x14ac:dyDescent="0.2">
      <c r="A1177" s="4">
        <v>38474023</v>
      </c>
      <c r="B1177" s="1">
        <v>43653</v>
      </c>
      <c r="C1177" s="13">
        <v>0.37652187499999995</v>
      </c>
      <c r="D1177" t="s">
        <v>129</v>
      </c>
      <c r="E1177" t="s">
        <v>130</v>
      </c>
      <c r="F1177">
        <v>2.63</v>
      </c>
      <c r="G1177" t="s">
        <v>130</v>
      </c>
      <c r="H1177">
        <v>35.695999999999998</v>
      </c>
      <c r="I1177">
        <v>-117.548</v>
      </c>
      <c r="J1177">
        <v>10.199999999999999</v>
      </c>
      <c r="K1177" t="s">
        <v>131</v>
      </c>
      <c r="L1177">
        <v>77</v>
      </c>
      <c r="M1177">
        <v>0.13</v>
      </c>
      <c r="N1177">
        <v>0.13</v>
      </c>
      <c r="O1177">
        <v>0.34</v>
      </c>
      <c r="P1177">
        <v>0</v>
      </c>
      <c r="Q1177">
        <v>140</v>
      </c>
      <c r="R1177">
        <v>84</v>
      </c>
      <c r="S1177">
        <v>167</v>
      </c>
      <c r="T1177">
        <v>10</v>
      </c>
      <c r="U1177">
        <v>12</v>
      </c>
      <c r="V1177">
        <v>29</v>
      </c>
      <c r="W1177">
        <v>8</v>
      </c>
      <c r="X1177" t="s">
        <v>131</v>
      </c>
      <c r="Y1177">
        <v>100</v>
      </c>
      <c r="Z1177">
        <v>32</v>
      </c>
      <c r="AA1177">
        <v>28</v>
      </c>
      <c r="AB1177">
        <v>134</v>
      </c>
    </row>
    <row r="1178" spans="1:28" ht="17" x14ac:dyDescent="0.25">
      <c r="A1178" s="3">
        <v>38474047</v>
      </c>
      <c r="B1178" s="1">
        <v>43653</v>
      </c>
      <c r="C1178" s="13">
        <v>0.37757499999999999</v>
      </c>
      <c r="D1178" t="s">
        <v>129</v>
      </c>
      <c r="E1178" t="s">
        <v>130</v>
      </c>
      <c r="F1178">
        <v>2.04</v>
      </c>
      <c r="G1178" t="s">
        <v>130</v>
      </c>
      <c r="H1178">
        <v>35.859000000000002</v>
      </c>
      <c r="I1178">
        <v>-117.681</v>
      </c>
      <c r="J1178">
        <v>9.1999999999999993</v>
      </c>
      <c r="K1178" t="s">
        <v>131</v>
      </c>
      <c r="L1178">
        <v>28</v>
      </c>
      <c r="M1178">
        <v>0.17</v>
      </c>
      <c r="N1178">
        <v>0.33</v>
      </c>
      <c r="O1178">
        <v>0.84</v>
      </c>
      <c r="P1178">
        <v>0</v>
      </c>
      <c r="Q1178">
        <v>335</v>
      </c>
      <c r="R1178">
        <v>73</v>
      </c>
      <c r="S1178">
        <v>131</v>
      </c>
      <c r="T1178">
        <v>36</v>
      </c>
      <c r="U1178">
        <v>41</v>
      </c>
      <c r="V1178">
        <v>16</v>
      </c>
      <c r="W1178">
        <v>6</v>
      </c>
      <c r="X1178" t="s">
        <v>134</v>
      </c>
      <c r="Y1178">
        <v>43</v>
      </c>
      <c r="Z1178">
        <v>47</v>
      </c>
      <c r="AA1178">
        <v>2</v>
      </c>
      <c r="AB1178">
        <v>88</v>
      </c>
    </row>
    <row r="1179" spans="1:28" x14ac:dyDescent="0.2">
      <c r="A1179" s="4">
        <v>38474079</v>
      </c>
      <c r="B1179" s="1">
        <v>43653</v>
      </c>
      <c r="C1179" s="13">
        <v>0.3792935185185185</v>
      </c>
      <c r="D1179" t="s">
        <v>129</v>
      </c>
      <c r="E1179" t="s">
        <v>130</v>
      </c>
      <c r="F1179">
        <v>2.7</v>
      </c>
      <c r="G1179" t="s">
        <v>130</v>
      </c>
      <c r="H1179">
        <v>35.869999999999997</v>
      </c>
      <c r="I1179">
        <v>-117.697</v>
      </c>
      <c r="J1179">
        <v>4.9000000000000004</v>
      </c>
      <c r="K1179" t="s">
        <v>131</v>
      </c>
      <c r="L1179">
        <v>51</v>
      </c>
      <c r="M1179">
        <v>0.12</v>
      </c>
      <c r="N1179">
        <v>0.13</v>
      </c>
      <c r="O1179">
        <v>0.28999999999999998</v>
      </c>
      <c r="P1179">
        <v>0</v>
      </c>
      <c r="Q1179">
        <v>343</v>
      </c>
      <c r="R1179">
        <v>75</v>
      </c>
      <c r="S1179">
        <v>-175</v>
      </c>
      <c r="T1179">
        <v>32</v>
      </c>
      <c r="U1179">
        <v>30</v>
      </c>
      <c r="V1179">
        <v>12</v>
      </c>
      <c r="W1179">
        <v>42</v>
      </c>
      <c r="X1179" t="s">
        <v>133</v>
      </c>
      <c r="Y1179">
        <v>78</v>
      </c>
      <c r="Z1179">
        <v>52</v>
      </c>
      <c r="AA1179">
        <v>6</v>
      </c>
      <c r="AB1179">
        <v>85</v>
      </c>
    </row>
    <row r="1180" spans="1:28" ht="17" x14ac:dyDescent="0.25">
      <c r="A1180" s="3">
        <v>38474119</v>
      </c>
      <c r="B1180" s="1">
        <v>43653</v>
      </c>
      <c r="C1180" s="13">
        <v>0.38153969907407409</v>
      </c>
      <c r="D1180" t="s">
        <v>129</v>
      </c>
      <c r="E1180" t="s">
        <v>130</v>
      </c>
      <c r="F1180">
        <v>3.11</v>
      </c>
      <c r="G1180" t="s">
        <v>130</v>
      </c>
      <c r="H1180">
        <v>35.671999999999997</v>
      </c>
      <c r="I1180">
        <v>-117.52200000000001</v>
      </c>
      <c r="J1180">
        <v>9.4</v>
      </c>
      <c r="K1180" t="s">
        <v>131</v>
      </c>
      <c r="L1180">
        <v>70</v>
      </c>
      <c r="M1180">
        <v>0.12</v>
      </c>
      <c r="N1180">
        <v>0.1</v>
      </c>
      <c r="O1180">
        <v>0.28999999999999998</v>
      </c>
      <c r="P1180">
        <v>0</v>
      </c>
      <c r="Q1180">
        <v>302</v>
      </c>
      <c r="R1180">
        <v>89</v>
      </c>
      <c r="S1180">
        <v>-133</v>
      </c>
      <c r="T1180">
        <v>34</v>
      </c>
      <c r="U1180">
        <v>38</v>
      </c>
      <c r="V1180">
        <v>98</v>
      </c>
      <c r="W1180">
        <v>48</v>
      </c>
      <c r="X1180" t="s">
        <v>132</v>
      </c>
      <c r="Y1180">
        <v>67</v>
      </c>
      <c r="Z1180">
        <v>52</v>
      </c>
      <c r="AA1180">
        <v>57</v>
      </c>
      <c r="AB1180">
        <v>99</v>
      </c>
    </row>
    <row r="1181" spans="1:28" ht="17" x14ac:dyDescent="0.25">
      <c r="A1181" s="3">
        <v>38474127</v>
      </c>
      <c r="B1181" s="1">
        <v>43653</v>
      </c>
      <c r="C1181" s="13">
        <v>0.38196423611111108</v>
      </c>
      <c r="D1181" t="s">
        <v>129</v>
      </c>
      <c r="E1181" t="s">
        <v>130</v>
      </c>
      <c r="F1181">
        <v>3.5</v>
      </c>
      <c r="G1181" t="s">
        <v>47</v>
      </c>
      <c r="H1181">
        <v>35.930999999999997</v>
      </c>
      <c r="I1181">
        <v>-117.703</v>
      </c>
      <c r="J1181">
        <v>2.6</v>
      </c>
      <c r="K1181" t="s">
        <v>131</v>
      </c>
      <c r="L1181">
        <v>69</v>
      </c>
      <c r="M1181">
        <v>0.13</v>
      </c>
      <c r="N1181">
        <v>0.11</v>
      </c>
      <c r="O1181">
        <v>0.2</v>
      </c>
      <c r="P1181">
        <v>0</v>
      </c>
      <c r="Q1181">
        <v>145</v>
      </c>
      <c r="R1181">
        <v>61</v>
      </c>
      <c r="S1181">
        <v>-169</v>
      </c>
      <c r="T1181">
        <v>11</v>
      </c>
      <c r="U1181">
        <v>12</v>
      </c>
      <c r="V1181">
        <v>56</v>
      </c>
      <c r="W1181">
        <v>31</v>
      </c>
      <c r="X1181" t="s">
        <v>131</v>
      </c>
      <c r="Y1181">
        <v>100</v>
      </c>
      <c r="Z1181">
        <v>71</v>
      </c>
      <c r="AA1181">
        <v>27</v>
      </c>
      <c r="AB1181">
        <v>53</v>
      </c>
    </row>
    <row r="1182" spans="1:28" ht="17" x14ac:dyDescent="0.25">
      <c r="A1182" s="3">
        <v>38474151</v>
      </c>
      <c r="B1182" s="1">
        <v>43653</v>
      </c>
      <c r="C1182" s="13">
        <v>0.38305509259259263</v>
      </c>
      <c r="D1182" t="s">
        <v>129</v>
      </c>
      <c r="E1182" t="s">
        <v>130</v>
      </c>
      <c r="F1182">
        <v>2.93</v>
      </c>
      <c r="G1182" t="s">
        <v>130</v>
      </c>
      <c r="H1182">
        <v>35.933999999999997</v>
      </c>
      <c r="I1182">
        <v>-117.705</v>
      </c>
      <c r="J1182">
        <v>2.9</v>
      </c>
      <c r="K1182" t="s">
        <v>131</v>
      </c>
      <c r="L1182">
        <v>74</v>
      </c>
      <c r="M1182">
        <v>0.13</v>
      </c>
      <c r="N1182">
        <v>0.11</v>
      </c>
      <c r="O1182">
        <v>0.38</v>
      </c>
      <c r="P1182">
        <v>0</v>
      </c>
      <c r="Q1182">
        <v>140</v>
      </c>
      <c r="R1182">
        <v>59</v>
      </c>
      <c r="S1182">
        <v>-100</v>
      </c>
      <c r="T1182">
        <v>28</v>
      </c>
      <c r="U1182">
        <v>25</v>
      </c>
      <c r="V1182">
        <v>20</v>
      </c>
      <c r="W1182">
        <v>22</v>
      </c>
      <c r="X1182" t="s">
        <v>133</v>
      </c>
      <c r="Y1182">
        <v>86</v>
      </c>
      <c r="Z1182">
        <v>66</v>
      </c>
      <c r="AA1182">
        <v>14</v>
      </c>
      <c r="AB1182">
        <v>51</v>
      </c>
    </row>
    <row r="1183" spans="1:28" x14ac:dyDescent="0.2">
      <c r="A1183" s="4">
        <v>38474263</v>
      </c>
      <c r="B1183" s="1">
        <v>43653</v>
      </c>
      <c r="C1183" s="13">
        <v>0.39189479166666663</v>
      </c>
      <c r="D1183" t="s">
        <v>129</v>
      </c>
      <c r="E1183" t="s">
        <v>130</v>
      </c>
      <c r="F1183">
        <v>2.14</v>
      </c>
      <c r="G1183" t="s">
        <v>130</v>
      </c>
      <c r="H1183">
        <v>35.962000000000003</v>
      </c>
      <c r="I1183">
        <v>-117.48099999999999</v>
      </c>
      <c r="J1183">
        <v>1.7</v>
      </c>
      <c r="K1183" t="s">
        <v>131</v>
      </c>
      <c r="L1183">
        <v>28</v>
      </c>
      <c r="M1183">
        <v>0.18</v>
      </c>
      <c r="N1183">
        <v>0.3</v>
      </c>
      <c r="O1183">
        <v>0.54</v>
      </c>
      <c r="P1183">
        <v>0</v>
      </c>
      <c r="Q1183">
        <v>130</v>
      </c>
      <c r="R1183">
        <v>19</v>
      </c>
      <c r="S1183">
        <v>-153</v>
      </c>
      <c r="T1183">
        <v>28</v>
      </c>
      <c r="U1183">
        <v>26</v>
      </c>
      <c r="V1183">
        <v>16</v>
      </c>
      <c r="W1183">
        <v>32</v>
      </c>
      <c r="X1183" t="s">
        <v>133</v>
      </c>
      <c r="Y1183">
        <v>80</v>
      </c>
      <c r="Z1183">
        <v>70</v>
      </c>
      <c r="AA1183">
        <v>5</v>
      </c>
      <c r="AB1183">
        <v>57</v>
      </c>
    </row>
    <row r="1184" spans="1:28" x14ac:dyDescent="0.2">
      <c r="A1184" s="4">
        <v>38474327</v>
      </c>
      <c r="B1184" s="1">
        <v>43653</v>
      </c>
      <c r="C1184" s="13">
        <v>0.39665486111111115</v>
      </c>
      <c r="D1184" t="s">
        <v>129</v>
      </c>
      <c r="E1184" t="s">
        <v>130</v>
      </c>
      <c r="F1184">
        <v>2.17</v>
      </c>
      <c r="G1184" t="s">
        <v>130</v>
      </c>
      <c r="H1184">
        <v>35.957999999999998</v>
      </c>
      <c r="I1184">
        <v>-117.69799999999999</v>
      </c>
      <c r="J1184">
        <v>0.3</v>
      </c>
      <c r="K1184" t="s">
        <v>131</v>
      </c>
      <c r="L1184">
        <v>27</v>
      </c>
      <c r="M1184">
        <v>0.23</v>
      </c>
      <c r="N1184">
        <v>0.34</v>
      </c>
      <c r="O1184">
        <v>0.63</v>
      </c>
      <c r="P1184">
        <v>0</v>
      </c>
      <c r="Q1184">
        <v>314</v>
      </c>
      <c r="R1184">
        <v>73</v>
      </c>
      <c r="S1184">
        <v>-179</v>
      </c>
      <c r="T1184">
        <v>33</v>
      </c>
      <c r="U1184">
        <v>31</v>
      </c>
      <c r="V1184">
        <v>16</v>
      </c>
      <c r="W1184">
        <v>14</v>
      </c>
      <c r="X1184" t="s">
        <v>133</v>
      </c>
      <c r="Y1184">
        <v>70</v>
      </c>
      <c r="Z1184">
        <v>78</v>
      </c>
      <c r="AA1184">
        <v>10</v>
      </c>
      <c r="AB1184">
        <v>33</v>
      </c>
    </row>
    <row r="1185" spans="1:28" ht="17" x14ac:dyDescent="0.25">
      <c r="A1185" s="3">
        <v>38474415</v>
      </c>
      <c r="B1185" s="1">
        <v>43653</v>
      </c>
      <c r="C1185" s="13">
        <v>0.40373842592592596</v>
      </c>
      <c r="D1185" t="s">
        <v>129</v>
      </c>
      <c r="E1185" t="s">
        <v>130</v>
      </c>
      <c r="F1185">
        <v>3.45</v>
      </c>
      <c r="G1185" t="s">
        <v>47</v>
      </c>
      <c r="H1185">
        <v>35.749000000000002</v>
      </c>
      <c r="I1185">
        <v>-117.55</v>
      </c>
      <c r="J1185">
        <v>11.1</v>
      </c>
      <c r="K1185" t="s">
        <v>131</v>
      </c>
      <c r="L1185">
        <v>146</v>
      </c>
      <c r="M1185">
        <v>0.16</v>
      </c>
      <c r="N1185">
        <v>0.1</v>
      </c>
      <c r="O1185">
        <v>0.21</v>
      </c>
      <c r="P1185">
        <v>0</v>
      </c>
      <c r="Q1185">
        <v>315</v>
      </c>
      <c r="R1185">
        <v>83</v>
      </c>
      <c r="S1185">
        <v>-154</v>
      </c>
      <c r="T1185">
        <v>11</v>
      </c>
      <c r="U1185">
        <v>21</v>
      </c>
      <c r="V1185">
        <v>144</v>
      </c>
      <c r="W1185">
        <v>39</v>
      </c>
      <c r="X1185" t="s">
        <v>131</v>
      </c>
      <c r="Y1185">
        <v>100</v>
      </c>
      <c r="Z1185">
        <v>61</v>
      </c>
      <c r="AA1185">
        <v>79</v>
      </c>
      <c r="AB1185">
        <v>94</v>
      </c>
    </row>
    <row r="1186" spans="1:28" ht="17" x14ac:dyDescent="0.25">
      <c r="A1186" s="3">
        <v>38474463</v>
      </c>
      <c r="B1186" s="1">
        <v>43653</v>
      </c>
      <c r="C1186" s="13">
        <v>0.40752083333333333</v>
      </c>
      <c r="D1186" t="s">
        <v>129</v>
      </c>
      <c r="E1186" t="s">
        <v>130</v>
      </c>
      <c r="F1186">
        <v>2.99</v>
      </c>
      <c r="G1186" t="s">
        <v>130</v>
      </c>
      <c r="H1186">
        <v>35.670999999999999</v>
      </c>
      <c r="I1186">
        <v>-117.515</v>
      </c>
      <c r="J1186">
        <v>4.3</v>
      </c>
      <c r="K1186" t="s">
        <v>131</v>
      </c>
      <c r="L1186">
        <v>114</v>
      </c>
      <c r="M1186">
        <v>0.12</v>
      </c>
      <c r="N1186">
        <v>0.09</v>
      </c>
      <c r="O1186">
        <v>0.31</v>
      </c>
      <c r="P1186">
        <v>0</v>
      </c>
      <c r="Q1186">
        <v>115</v>
      </c>
      <c r="R1186">
        <v>74</v>
      </c>
      <c r="S1186">
        <v>-139</v>
      </c>
      <c r="T1186">
        <v>35</v>
      </c>
      <c r="U1186">
        <v>26</v>
      </c>
      <c r="V1186">
        <v>91</v>
      </c>
      <c r="W1186">
        <v>30</v>
      </c>
      <c r="X1186" t="s">
        <v>133</v>
      </c>
      <c r="Y1186">
        <v>65</v>
      </c>
      <c r="Z1186">
        <v>75</v>
      </c>
      <c r="AA1186">
        <v>56</v>
      </c>
      <c r="AB1186">
        <v>52</v>
      </c>
    </row>
    <row r="1187" spans="1:28" x14ac:dyDescent="0.2">
      <c r="A1187" s="4">
        <v>38474503</v>
      </c>
      <c r="B1187" s="1">
        <v>43653</v>
      </c>
      <c r="C1187" s="13">
        <v>0.41011608796296301</v>
      </c>
      <c r="D1187" t="s">
        <v>129</v>
      </c>
      <c r="E1187" t="s">
        <v>130</v>
      </c>
      <c r="F1187">
        <v>2.44</v>
      </c>
      <c r="G1187" t="s">
        <v>130</v>
      </c>
      <c r="H1187">
        <v>35.68</v>
      </c>
      <c r="I1187">
        <v>-117.53400000000001</v>
      </c>
      <c r="J1187">
        <v>9.5</v>
      </c>
      <c r="K1187" t="s">
        <v>131</v>
      </c>
      <c r="L1187">
        <v>41</v>
      </c>
      <c r="M1187">
        <v>0.14000000000000001</v>
      </c>
      <c r="N1187">
        <v>0.24</v>
      </c>
      <c r="O1187">
        <v>0.65</v>
      </c>
      <c r="P1187">
        <v>0</v>
      </c>
      <c r="Q1187">
        <v>132</v>
      </c>
      <c r="R1187">
        <v>62</v>
      </c>
      <c r="S1187">
        <v>165</v>
      </c>
      <c r="T1187">
        <v>16</v>
      </c>
      <c r="U1187">
        <v>28</v>
      </c>
      <c r="V1187">
        <v>24</v>
      </c>
      <c r="W1187">
        <v>25</v>
      </c>
      <c r="X1187" t="s">
        <v>131</v>
      </c>
      <c r="Y1187">
        <v>91</v>
      </c>
      <c r="Z1187">
        <v>30</v>
      </c>
      <c r="AA1187">
        <v>22</v>
      </c>
      <c r="AB1187">
        <v>109</v>
      </c>
    </row>
    <row r="1188" spans="1:28" x14ac:dyDescent="0.2">
      <c r="A1188" s="4">
        <v>38474535</v>
      </c>
      <c r="B1188" s="1">
        <v>43653</v>
      </c>
      <c r="C1188" s="13">
        <v>0.41172326388888886</v>
      </c>
      <c r="D1188" t="s">
        <v>129</v>
      </c>
      <c r="E1188" t="s">
        <v>130</v>
      </c>
      <c r="F1188">
        <v>2.81</v>
      </c>
      <c r="G1188" t="s">
        <v>130</v>
      </c>
      <c r="H1188">
        <v>35.914000000000001</v>
      </c>
      <c r="I1188">
        <v>-117.735</v>
      </c>
      <c r="J1188">
        <v>3.2</v>
      </c>
      <c r="K1188" t="s">
        <v>131</v>
      </c>
      <c r="L1188">
        <v>73</v>
      </c>
      <c r="M1188">
        <v>0.13</v>
      </c>
      <c r="N1188">
        <v>0.11</v>
      </c>
      <c r="O1188">
        <v>0.4</v>
      </c>
      <c r="P1188">
        <v>0</v>
      </c>
      <c r="Q1188">
        <v>329</v>
      </c>
      <c r="R1188">
        <v>72</v>
      </c>
      <c r="S1188">
        <v>-166</v>
      </c>
      <c r="T1188">
        <v>24</v>
      </c>
      <c r="U1188">
        <v>20</v>
      </c>
      <c r="V1188">
        <v>23</v>
      </c>
      <c r="W1188">
        <v>12</v>
      </c>
      <c r="X1188" t="s">
        <v>131</v>
      </c>
      <c r="Y1188">
        <v>88</v>
      </c>
      <c r="Z1188">
        <v>61</v>
      </c>
      <c r="AA1188">
        <v>27</v>
      </c>
      <c r="AB1188">
        <v>48</v>
      </c>
    </row>
    <row r="1189" spans="1:28" x14ac:dyDescent="0.2">
      <c r="A1189" s="4">
        <v>38474591</v>
      </c>
      <c r="B1189" s="1">
        <v>43653</v>
      </c>
      <c r="C1189" s="13">
        <v>0.41503784722222226</v>
      </c>
      <c r="D1189" t="s">
        <v>129</v>
      </c>
      <c r="E1189" t="s">
        <v>130</v>
      </c>
      <c r="F1189">
        <v>2</v>
      </c>
      <c r="G1189" t="s">
        <v>130</v>
      </c>
      <c r="H1189">
        <v>35.679000000000002</v>
      </c>
      <c r="I1189">
        <v>-117.544</v>
      </c>
      <c r="J1189">
        <v>1.1000000000000001</v>
      </c>
      <c r="K1189" t="s">
        <v>131</v>
      </c>
      <c r="L1189">
        <v>30</v>
      </c>
      <c r="M1189">
        <v>0.19</v>
      </c>
      <c r="N1189">
        <v>0.32</v>
      </c>
      <c r="O1189">
        <v>0.62</v>
      </c>
      <c r="P1189">
        <v>0</v>
      </c>
      <c r="Q1189">
        <v>39</v>
      </c>
      <c r="R1189">
        <v>15</v>
      </c>
      <c r="S1189">
        <v>-9</v>
      </c>
      <c r="T1189">
        <v>26</v>
      </c>
      <c r="U1189">
        <v>23</v>
      </c>
      <c r="V1189">
        <v>16</v>
      </c>
      <c r="W1189">
        <v>18</v>
      </c>
      <c r="X1189" t="s">
        <v>131</v>
      </c>
      <c r="Y1189">
        <v>90</v>
      </c>
      <c r="Z1189">
        <v>62</v>
      </c>
      <c r="AA1189">
        <v>9</v>
      </c>
      <c r="AB1189">
        <v>90</v>
      </c>
    </row>
    <row r="1190" spans="1:28" ht="17" x14ac:dyDescent="0.25">
      <c r="A1190" s="3">
        <v>38474639</v>
      </c>
      <c r="B1190" s="1">
        <v>43653</v>
      </c>
      <c r="C1190" s="13">
        <v>0.41837488425925923</v>
      </c>
      <c r="D1190" t="s">
        <v>129</v>
      </c>
      <c r="E1190" t="s">
        <v>130</v>
      </c>
      <c r="F1190">
        <v>3.32</v>
      </c>
      <c r="G1190" t="s">
        <v>130</v>
      </c>
      <c r="H1190">
        <v>35.719000000000001</v>
      </c>
      <c r="I1190">
        <v>-117.496</v>
      </c>
      <c r="J1190">
        <v>3.7</v>
      </c>
      <c r="K1190" t="s">
        <v>131</v>
      </c>
      <c r="L1190">
        <v>58</v>
      </c>
      <c r="M1190">
        <v>0.16</v>
      </c>
      <c r="N1190">
        <v>0.17</v>
      </c>
      <c r="O1190">
        <v>0.56999999999999995</v>
      </c>
      <c r="P1190">
        <v>0</v>
      </c>
      <c r="Q1190">
        <v>299</v>
      </c>
      <c r="R1190">
        <v>85</v>
      </c>
      <c r="S1190">
        <v>-135</v>
      </c>
      <c r="T1190">
        <v>18</v>
      </c>
      <c r="U1190">
        <v>18</v>
      </c>
      <c r="V1190">
        <v>69</v>
      </c>
      <c r="W1190">
        <v>35</v>
      </c>
      <c r="X1190" t="s">
        <v>131</v>
      </c>
      <c r="Y1190">
        <v>92</v>
      </c>
      <c r="Z1190">
        <v>46</v>
      </c>
      <c r="AA1190">
        <v>43</v>
      </c>
      <c r="AB1190">
        <v>128</v>
      </c>
    </row>
    <row r="1191" spans="1:28" ht="17" x14ac:dyDescent="0.25">
      <c r="A1191" s="3">
        <v>38474687</v>
      </c>
      <c r="B1191" s="1">
        <v>43653</v>
      </c>
      <c r="C1191" s="13">
        <v>0.4209835648148148</v>
      </c>
      <c r="D1191" t="s">
        <v>129</v>
      </c>
      <c r="E1191" t="s">
        <v>130</v>
      </c>
      <c r="F1191">
        <v>3.47</v>
      </c>
      <c r="G1191" t="s">
        <v>47</v>
      </c>
      <c r="H1191">
        <v>35.914000000000001</v>
      </c>
      <c r="I1191">
        <v>-117.73699999999999</v>
      </c>
      <c r="J1191">
        <v>2.2000000000000002</v>
      </c>
      <c r="K1191" t="s">
        <v>131</v>
      </c>
      <c r="L1191">
        <v>129</v>
      </c>
      <c r="M1191">
        <v>0.14000000000000001</v>
      </c>
      <c r="N1191">
        <v>0.09</v>
      </c>
      <c r="O1191">
        <v>0.17</v>
      </c>
      <c r="P1191">
        <v>0</v>
      </c>
      <c r="Q1191">
        <v>331</v>
      </c>
      <c r="R1191">
        <v>83</v>
      </c>
      <c r="S1191">
        <v>-135</v>
      </c>
      <c r="T1191">
        <v>19</v>
      </c>
      <c r="U1191">
        <v>23</v>
      </c>
      <c r="V1191">
        <v>108</v>
      </c>
      <c r="W1191">
        <v>31</v>
      </c>
      <c r="X1191" t="s">
        <v>131</v>
      </c>
      <c r="Y1191">
        <v>94</v>
      </c>
      <c r="Z1191">
        <v>82</v>
      </c>
      <c r="AA1191">
        <v>74</v>
      </c>
      <c r="AB1191">
        <v>45</v>
      </c>
    </row>
    <row r="1192" spans="1:28" x14ac:dyDescent="0.2">
      <c r="A1192" s="4">
        <v>38474751</v>
      </c>
      <c r="B1192" s="1">
        <v>43653</v>
      </c>
      <c r="C1192" s="13">
        <v>0.42466539351851851</v>
      </c>
      <c r="D1192" t="s">
        <v>129</v>
      </c>
      <c r="E1192" t="s">
        <v>130</v>
      </c>
      <c r="F1192">
        <v>2.52</v>
      </c>
      <c r="G1192" t="s">
        <v>130</v>
      </c>
      <c r="H1192">
        <v>35.853999999999999</v>
      </c>
      <c r="I1192">
        <v>-117.68899999999999</v>
      </c>
      <c r="J1192">
        <v>4.9000000000000004</v>
      </c>
      <c r="K1192" t="s">
        <v>131</v>
      </c>
      <c r="L1192">
        <v>52</v>
      </c>
      <c r="M1192">
        <v>0.12</v>
      </c>
      <c r="N1192">
        <v>0.14000000000000001</v>
      </c>
      <c r="O1192">
        <v>0.37</v>
      </c>
      <c r="P1192">
        <v>0</v>
      </c>
      <c r="Q1192">
        <v>311</v>
      </c>
      <c r="R1192">
        <v>79</v>
      </c>
      <c r="S1192">
        <v>172</v>
      </c>
      <c r="T1192">
        <v>18</v>
      </c>
      <c r="U1192">
        <v>14</v>
      </c>
      <c r="V1192">
        <v>25</v>
      </c>
      <c r="W1192">
        <v>11</v>
      </c>
      <c r="X1192" t="s">
        <v>131</v>
      </c>
      <c r="Y1192">
        <v>99</v>
      </c>
      <c r="Z1192">
        <v>49</v>
      </c>
      <c r="AA1192">
        <v>20</v>
      </c>
      <c r="AB1192">
        <v>62</v>
      </c>
    </row>
    <row r="1193" spans="1:28" ht="17" x14ac:dyDescent="0.25">
      <c r="A1193" s="3">
        <v>38474855</v>
      </c>
      <c r="B1193" s="1">
        <v>43653</v>
      </c>
      <c r="C1193" s="13">
        <v>0.43156504629629633</v>
      </c>
      <c r="D1193" t="s">
        <v>129</v>
      </c>
      <c r="E1193" t="s">
        <v>130</v>
      </c>
      <c r="F1193">
        <v>3.48</v>
      </c>
      <c r="G1193" t="s">
        <v>48</v>
      </c>
      <c r="H1193">
        <v>35.658000000000001</v>
      </c>
      <c r="I1193">
        <v>-117.468</v>
      </c>
      <c r="J1193">
        <v>7.6</v>
      </c>
      <c r="K1193" t="s">
        <v>131</v>
      </c>
      <c r="L1193">
        <v>155</v>
      </c>
      <c r="M1193">
        <v>0.13</v>
      </c>
      <c r="N1193">
        <v>0.09</v>
      </c>
      <c r="O1193">
        <v>0.33</v>
      </c>
      <c r="P1193">
        <v>0</v>
      </c>
      <c r="Q1193">
        <v>334</v>
      </c>
      <c r="R1193">
        <v>33</v>
      </c>
      <c r="S1193">
        <v>-178</v>
      </c>
      <c r="T1193">
        <v>36</v>
      </c>
      <c r="U1193">
        <v>33</v>
      </c>
      <c r="V1193">
        <v>144</v>
      </c>
      <c r="W1193">
        <v>24</v>
      </c>
      <c r="X1193" t="s">
        <v>133</v>
      </c>
      <c r="Y1193">
        <v>60</v>
      </c>
      <c r="Z1193">
        <v>61</v>
      </c>
      <c r="AA1193">
        <v>85</v>
      </c>
      <c r="AB1193">
        <v>82</v>
      </c>
    </row>
    <row r="1194" spans="1:28" ht="17" x14ac:dyDescent="0.25">
      <c r="A1194" s="3">
        <v>38474863</v>
      </c>
      <c r="B1194" s="1">
        <v>43653</v>
      </c>
      <c r="C1194" s="13">
        <v>0.43204733796296296</v>
      </c>
      <c r="D1194" t="s">
        <v>129</v>
      </c>
      <c r="E1194" t="s">
        <v>130</v>
      </c>
      <c r="F1194">
        <v>2.39</v>
      </c>
      <c r="G1194" t="s">
        <v>130</v>
      </c>
      <c r="H1194">
        <v>35.659999999999997</v>
      </c>
      <c r="I1194">
        <v>-117.46299999999999</v>
      </c>
      <c r="J1194">
        <v>2</v>
      </c>
      <c r="K1194" t="s">
        <v>131</v>
      </c>
      <c r="L1194">
        <v>34</v>
      </c>
      <c r="M1194">
        <v>0.14000000000000001</v>
      </c>
      <c r="N1194">
        <v>0.21</v>
      </c>
      <c r="O1194">
        <v>0.43</v>
      </c>
      <c r="P1194">
        <v>0</v>
      </c>
      <c r="Q1194">
        <v>106</v>
      </c>
      <c r="R1194">
        <v>88</v>
      </c>
      <c r="S1194">
        <v>-79</v>
      </c>
      <c r="T1194">
        <v>48</v>
      </c>
      <c r="U1194">
        <v>54</v>
      </c>
      <c r="V1194">
        <v>12</v>
      </c>
      <c r="W1194">
        <v>22</v>
      </c>
      <c r="X1194" t="s">
        <v>134</v>
      </c>
      <c r="Y1194">
        <v>24</v>
      </c>
      <c r="Z1194">
        <v>63</v>
      </c>
      <c r="AA1194">
        <v>1</v>
      </c>
      <c r="AB1194">
        <v>31</v>
      </c>
    </row>
    <row r="1195" spans="1:28" ht="17" x14ac:dyDescent="0.25">
      <c r="A1195" s="3">
        <v>38474871</v>
      </c>
      <c r="B1195" s="1">
        <v>43653</v>
      </c>
      <c r="C1195" s="13">
        <v>0.43282222222222222</v>
      </c>
      <c r="D1195" t="s">
        <v>129</v>
      </c>
      <c r="E1195" t="s">
        <v>130</v>
      </c>
      <c r="F1195">
        <v>2.04</v>
      </c>
      <c r="G1195" t="s">
        <v>130</v>
      </c>
      <c r="H1195">
        <v>35.908999999999999</v>
      </c>
      <c r="I1195">
        <v>-117.68300000000001</v>
      </c>
      <c r="J1195">
        <v>5.5</v>
      </c>
      <c r="K1195" t="s">
        <v>131</v>
      </c>
      <c r="L1195">
        <v>35</v>
      </c>
      <c r="M1195">
        <v>0.14000000000000001</v>
      </c>
      <c r="N1195">
        <v>0.21</v>
      </c>
      <c r="O1195">
        <v>0.78</v>
      </c>
      <c r="P1195">
        <v>0</v>
      </c>
      <c r="Q1195">
        <v>266</v>
      </c>
      <c r="R1195">
        <v>52</v>
      </c>
      <c r="S1195">
        <v>123</v>
      </c>
      <c r="T1195">
        <v>33</v>
      </c>
      <c r="U1195">
        <v>40</v>
      </c>
      <c r="V1195">
        <v>20</v>
      </c>
      <c r="W1195">
        <v>23</v>
      </c>
      <c r="X1195" t="s">
        <v>132</v>
      </c>
      <c r="Y1195">
        <v>57</v>
      </c>
      <c r="Z1195">
        <v>40</v>
      </c>
      <c r="AA1195">
        <v>10</v>
      </c>
      <c r="AB1195">
        <v>88</v>
      </c>
    </row>
    <row r="1196" spans="1:28" x14ac:dyDescent="0.2">
      <c r="A1196" s="4">
        <v>38474887</v>
      </c>
      <c r="B1196" s="1">
        <v>43653</v>
      </c>
      <c r="C1196" s="13">
        <v>0.43375613425925924</v>
      </c>
      <c r="D1196" t="s">
        <v>129</v>
      </c>
      <c r="E1196" t="s">
        <v>130</v>
      </c>
      <c r="F1196">
        <v>2.82</v>
      </c>
      <c r="G1196" t="s">
        <v>130</v>
      </c>
      <c r="H1196">
        <v>35.805999999999997</v>
      </c>
      <c r="I1196">
        <v>-117.559</v>
      </c>
      <c r="J1196">
        <v>6</v>
      </c>
      <c r="K1196" t="s">
        <v>131</v>
      </c>
      <c r="L1196">
        <v>79</v>
      </c>
      <c r="M1196">
        <v>0.11</v>
      </c>
      <c r="N1196">
        <v>0.11</v>
      </c>
      <c r="O1196">
        <v>0.34</v>
      </c>
      <c r="P1196">
        <v>0</v>
      </c>
      <c r="Q1196">
        <v>326</v>
      </c>
      <c r="R1196">
        <v>71</v>
      </c>
      <c r="S1196">
        <v>171</v>
      </c>
      <c r="T1196">
        <v>21</v>
      </c>
      <c r="U1196">
        <v>18</v>
      </c>
      <c r="V1196">
        <v>22</v>
      </c>
      <c r="W1196">
        <v>16</v>
      </c>
      <c r="X1196" t="s">
        <v>131</v>
      </c>
      <c r="Y1196">
        <v>97</v>
      </c>
      <c r="Z1196">
        <v>26</v>
      </c>
      <c r="AA1196">
        <v>30</v>
      </c>
      <c r="AB1196">
        <v>113</v>
      </c>
    </row>
    <row r="1197" spans="1:28" x14ac:dyDescent="0.2">
      <c r="A1197" s="4">
        <v>38474911</v>
      </c>
      <c r="B1197" s="1">
        <v>43653</v>
      </c>
      <c r="C1197" s="13">
        <v>0.43639675925925925</v>
      </c>
      <c r="D1197" t="s">
        <v>129</v>
      </c>
      <c r="E1197" t="s">
        <v>130</v>
      </c>
      <c r="F1197">
        <v>2.37</v>
      </c>
      <c r="G1197" t="s">
        <v>130</v>
      </c>
      <c r="H1197">
        <v>35.603999999999999</v>
      </c>
      <c r="I1197">
        <v>-117.40600000000001</v>
      </c>
      <c r="J1197">
        <v>8</v>
      </c>
      <c r="K1197" t="s">
        <v>131</v>
      </c>
      <c r="L1197">
        <v>39</v>
      </c>
      <c r="M1197">
        <v>0.14000000000000001</v>
      </c>
      <c r="N1197">
        <v>0.24</v>
      </c>
      <c r="O1197">
        <v>0.52</v>
      </c>
      <c r="P1197">
        <v>0</v>
      </c>
      <c r="Q1197">
        <v>301</v>
      </c>
      <c r="R1197">
        <v>75</v>
      </c>
      <c r="S1197">
        <v>-166</v>
      </c>
      <c r="T1197">
        <v>25</v>
      </c>
      <c r="U1197">
        <v>41</v>
      </c>
      <c r="V1197">
        <v>23</v>
      </c>
      <c r="W1197">
        <v>10</v>
      </c>
      <c r="X1197" t="s">
        <v>133</v>
      </c>
      <c r="Y1197">
        <v>68</v>
      </c>
      <c r="Z1197">
        <v>25</v>
      </c>
      <c r="AA1197">
        <v>17</v>
      </c>
      <c r="AB1197">
        <v>137</v>
      </c>
    </row>
    <row r="1198" spans="1:28" x14ac:dyDescent="0.2">
      <c r="A1198" s="4">
        <v>38474959</v>
      </c>
      <c r="B1198" s="1">
        <v>43653</v>
      </c>
      <c r="C1198" s="13">
        <v>0.43952129629629627</v>
      </c>
      <c r="D1198" t="s">
        <v>129</v>
      </c>
      <c r="E1198" t="s">
        <v>130</v>
      </c>
      <c r="F1198">
        <v>3.22</v>
      </c>
      <c r="G1198" t="s">
        <v>47</v>
      </c>
      <c r="H1198">
        <v>35.795000000000002</v>
      </c>
      <c r="I1198">
        <v>-117.622</v>
      </c>
      <c r="J1198">
        <v>6.6</v>
      </c>
      <c r="K1198" t="s">
        <v>131</v>
      </c>
      <c r="L1198">
        <v>117</v>
      </c>
      <c r="M1198">
        <v>0.14000000000000001</v>
      </c>
      <c r="N1198">
        <v>0.1</v>
      </c>
      <c r="O1198">
        <v>0.25</v>
      </c>
      <c r="P1198">
        <v>0</v>
      </c>
      <c r="Q1198">
        <v>142</v>
      </c>
      <c r="R1198">
        <v>82</v>
      </c>
      <c r="S1198">
        <v>179</v>
      </c>
      <c r="T1198">
        <v>10</v>
      </c>
      <c r="U1198">
        <v>14</v>
      </c>
      <c r="V1198">
        <v>116</v>
      </c>
      <c r="W1198">
        <v>33</v>
      </c>
      <c r="X1198" t="s">
        <v>131</v>
      </c>
      <c r="Y1198">
        <v>100</v>
      </c>
      <c r="Z1198">
        <v>57</v>
      </c>
      <c r="AA1198">
        <v>68</v>
      </c>
      <c r="AB1198">
        <v>80</v>
      </c>
    </row>
    <row r="1199" spans="1:28" ht="17" x14ac:dyDescent="0.25">
      <c r="A1199" s="3">
        <v>38475007</v>
      </c>
      <c r="B1199" s="1">
        <v>43653</v>
      </c>
      <c r="C1199" s="13">
        <v>0.44289027777777773</v>
      </c>
      <c r="D1199" t="s">
        <v>129</v>
      </c>
      <c r="E1199" t="s">
        <v>130</v>
      </c>
      <c r="F1199">
        <v>3.24</v>
      </c>
      <c r="G1199" t="s">
        <v>130</v>
      </c>
      <c r="H1199">
        <v>35.758000000000003</v>
      </c>
      <c r="I1199">
        <v>-117.59399999999999</v>
      </c>
      <c r="J1199">
        <v>3.6</v>
      </c>
      <c r="K1199" t="s">
        <v>131</v>
      </c>
      <c r="L1199">
        <v>113</v>
      </c>
      <c r="M1199">
        <v>0.15</v>
      </c>
      <c r="N1199">
        <v>0.11</v>
      </c>
      <c r="O1199">
        <v>0.35</v>
      </c>
      <c r="P1199">
        <v>0</v>
      </c>
      <c r="Q1199">
        <v>354</v>
      </c>
      <c r="R1199">
        <v>86</v>
      </c>
      <c r="S1199">
        <v>-143</v>
      </c>
      <c r="T1199">
        <v>37</v>
      </c>
      <c r="U1199">
        <v>31</v>
      </c>
      <c r="V1199">
        <v>118</v>
      </c>
      <c r="W1199">
        <v>40</v>
      </c>
      <c r="X1199" t="s">
        <v>133</v>
      </c>
      <c r="Y1199">
        <v>71</v>
      </c>
      <c r="Z1199">
        <v>79</v>
      </c>
      <c r="AA1199">
        <v>55</v>
      </c>
      <c r="AB1199">
        <v>56</v>
      </c>
    </row>
    <row r="1200" spans="1:28" ht="17" x14ac:dyDescent="0.25">
      <c r="A1200" s="3">
        <v>38475071</v>
      </c>
      <c r="B1200" s="1">
        <v>43653</v>
      </c>
      <c r="C1200" s="13">
        <v>0.44703865740740739</v>
      </c>
      <c r="D1200" t="s">
        <v>129</v>
      </c>
      <c r="E1200" t="s">
        <v>130</v>
      </c>
      <c r="F1200">
        <v>2.5499999999999998</v>
      </c>
      <c r="G1200" t="s">
        <v>130</v>
      </c>
      <c r="H1200">
        <v>35.636000000000003</v>
      </c>
      <c r="I1200">
        <v>-117.60899999999999</v>
      </c>
      <c r="J1200">
        <v>9.1999999999999993</v>
      </c>
      <c r="K1200" t="s">
        <v>131</v>
      </c>
      <c r="L1200">
        <v>81</v>
      </c>
      <c r="M1200">
        <v>0.12</v>
      </c>
      <c r="N1200">
        <v>0.11</v>
      </c>
      <c r="O1200">
        <v>0.34</v>
      </c>
      <c r="P1200">
        <v>0</v>
      </c>
      <c r="Q1200">
        <v>162</v>
      </c>
      <c r="R1200">
        <v>77</v>
      </c>
      <c r="S1200">
        <v>-147</v>
      </c>
      <c r="T1200">
        <v>34</v>
      </c>
      <c r="U1200">
        <v>38</v>
      </c>
      <c r="V1200">
        <v>25</v>
      </c>
      <c r="W1200">
        <v>24</v>
      </c>
      <c r="X1200" t="s">
        <v>132</v>
      </c>
      <c r="Y1200">
        <v>62</v>
      </c>
      <c r="Z1200">
        <v>29</v>
      </c>
      <c r="AA1200">
        <v>29</v>
      </c>
      <c r="AB1200">
        <v>115</v>
      </c>
    </row>
    <row r="1201" spans="1:28" x14ac:dyDescent="0.2">
      <c r="A1201" s="4">
        <v>38475087</v>
      </c>
      <c r="B1201" s="1">
        <v>43653</v>
      </c>
      <c r="C1201" s="13">
        <v>0.44824641203703702</v>
      </c>
      <c r="D1201" t="s">
        <v>129</v>
      </c>
      <c r="E1201" t="s">
        <v>130</v>
      </c>
      <c r="F1201">
        <v>2.35</v>
      </c>
      <c r="G1201" t="s">
        <v>130</v>
      </c>
      <c r="H1201">
        <v>35.646999999999998</v>
      </c>
      <c r="I1201">
        <v>-117.45399999999999</v>
      </c>
      <c r="J1201">
        <v>6.2</v>
      </c>
      <c r="K1201" t="s">
        <v>131</v>
      </c>
      <c r="L1201">
        <v>33</v>
      </c>
      <c r="M1201">
        <v>0.22</v>
      </c>
      <c r="N1201">
        <v>0.4</v>
      </c>
      <c r="O1201">
        <v>1.05</v>
      </c>
      <c r="P1201">
        <v>0</v>
      </c>
      <c r="Q1201">
        <v>312</v>
      </c>
      <c r="R1201">
        <v>77</v>
      </c>
      <c r="S1201">
        <v>168</v>
      </c>
      <c r="T1201">
        <v>20</v>
      </c>
      <c r="U1201">
        <v>34</v>
      </c>
      <c r="V1201">
        <v>18</v>
      </c>
      <c r="W1201">
        <v>48</v>
      </c>
      <c r="X1201" t="s">
        <v>133</v>
      </c>
      <c r="Y1201">
        <v>74</v>
      </c>
      <c r="Z1201">
        <v>24</v>
      </c>
      <c r="AA1201">
        <v>11</v>
      </c>
      <c r="AB1201">
        <v>150</v>
      </c>
    </row>
    <row r="1202" spans="1:28" x14ac:dyDescent="0.2">
      <c r="A1202" s="4">
        <v>38475199</v>
      </c>
      <c r="B1202" s="1">
        <v>43653</v>
      </c>
      <c r="C1202" s="13">
        <v>0.4534135416666667</v>
      </c>
      <c r="D1202" t="s">
        <v>129</v>
      </c>
      <c r="E1202" t="s">
        <v>130</v>
      </c>
      <c r="F1202">
        <v>2.36</v>
      </c>
      <c r="G1202" t="s">
        <v>130</v>
      </c>
      <c r="H1202">
        <v>35.627000000000002</v>
      </c>
      <c r="I1202">
        <v>-117.578</v>
      </c>
      <c r="J1202">
        <v>4.5999999999999996</v>
      </c>
      <c r="K1202" t="s">
        <v>131</v>
      </c>
      <c r="L1202">
        <v>38</v>
      </c>
      <c r="M1202">
        <v>0.13</v>
      </c>
      <c r="N1202">
        <v>0.22</v>
      </c>
      <c r="O1202">
        <v>0.7</v>
      </c>
      <c r="P1202">
        <v>0</v>
      </c>
      <c r="Q1202">
        <v>4</v>
      </c>
      <c r="R1202">
        <v>48</v>
      </c>
      <c r="S1202">
        <v>-155</v>
      </c>
      <c r="T1202">
        <v>29</v>
      </c>
      <c r="U1202">
        <v>29</v>
      </c>
      <c r="V1202">
        <v>22</v>
      </c>
      <c r="W1202">
        <v>8</v>
      </c>
      <c r="X1202" t="s">
        <v>133</v>
      </c>
      <c r="Y1202">
        <v>78</v>
      </c>
      <c r="Z1202">
        <v>48</v>
      </c>
      <c r="AA1202">
        <v>21</v>
      </c>
      <c r="AB1202">
        <v>63</v>
      </c>
    </row>
    <row r="1203" spans="1:28" x14ac:dyDescent="0.2">
      <c r="A1203" s="4">
        <v>38475223</v>
      </c>
      <c r="B1203" s="1">
        <v>43653</v>
      </c>
      <c r="C1203" s="13">
        <v>0.45486134259259264</v>
      </c>
      <c r="D1203" t="s">
        <v>129</v>
      </c>
      <c r="E1203" t="s">
        <v>130</v>
      </c>
      <c r="F1203">
        <v>2.52</v>
      </c>
      <c r="G1203" t="s">
        <v>130</v>
      </c>
      <c r="H1203">
        <v>35.898000000000003</v>
      </c>
      <c r="I1203">
        <v>-117.71899999999999</v>
      </c>
      <c r="J1203">
        <v>5.2</v>
      </c>
      <c r="K1203" t="s">
        <v>131</v>
      </c>
      <c r="L1203">
        <v>82</v>
      </c>
      <c r="M1203">
        <v>0.12</v>
      </c>
      <c r="N1203">
        <v>0.1</v>
      </c>
      <c r="O1203">
        <v>0.39</v>
      </c>
      <c r="P1203">
        <v>0</v>
      </c>
      <c r="Q1203">
        <v>146</v>
      </c>
      <c r="R1203">
        <v>74</v>
      </c>
      <c r="S1203">
        <v>-131</v>
      </c>
      <c r="T1203">
        <v>18</v>
      </c>
      <c r="U1203">
        <v>21</v>
      </c>
      <c r="V1203">
        <v>25</v>
      </c>
      <c r="W1203">
        <v>5</v>
      </c>
      <c r="X1203" t="s">
        <v>131</v>
      </c>
      <c r="Y1203">
        <v>95</v>
      </c>
      <c r="Z1203">
        <v>44</v>
      </c>
      <c r="AA1203">
        <v>25</v>
      </c>
      <c r="AB1203">
        <v>77</v>
      </c>
    </row>
    <row r="1204" spans="1:28" x14ac:dyDescent="0.2">
      <c r="A1204" s="4">
        <v>38475231</v>
      </c>
      <c r="B1204" s="1">
        <v>43653</v>
      </c>
      <c r="C1204" s="13">
        <v>0.45524432870370374</v>
      </c>
      <c r="D1204" t="s">
        <v>129</v>
      </c>
      <c r="E1204" t="s">
        <v>130</v>
      </c>
      <c r="F1204">
        <v>2.39</v>
      </c>
      <c r="G1204" t="s">
        <v>130</v>
      </c>
      <c r="H1204">
        <v>35.688000000000002</v>
      </c>
      <c r="I1204">
        <v>-117.51900000000001</v>
      </c>
      <c r="J1204">
        <v>4.2</v>
      </c>
      <c r="K1204" t="s">
        <v>131</v>
      </c>
      <c r="L1204">
        <v>38</v>
      </c>
      <c r="M1204">
        <v>0.23</v>
      </c>
      <c r="N1204">
        <v>0.35</v>
      </c>
      <c r="O1204">
        <v>1.21</v>
      </c>
      <c r="P1204">
        <v>0</v>
      </c>
      <c r="Q1204">
        <v>112</v>
      </c>
      <c r="R1204">
        <v>88</v>
      </c>
      <c r="S1204">
        <v>-168</v>
      </c>
      <c r="T1204">
        <v>20</v>
      </c>
      <c r="U1204">
        <v>31</v>
      </c>
      <c r="V1204">
        <v>23</v>
      </c>
      <c r="W1204">
        <v>36</v>
      </c>
      <c r="X1204" t="s">
        <v>133</v>
      </c>
      <c r="Y1204">
        <v>80</v>
      </c>
      <c r="Z1204">
        <v>56</v>
      </c>
      <c r="AA1204">
        <v>9</v>
      </c>
      <c r="AB1204">
        <v>73</v>
      </c>
    </row>
    <row r="1205" spans="1:28" x14ac:dyDescent="0.2">
      <c r="A1205" s="4">
        <v>38475287</v>
      </c>
      <c r="B1205" s="1">
        <v>43653</v>
      </c>
      <c r="C1205" s="13">
        <v>0.45942037037037037</v>
      </c>
      <c r="D1205" t="s">
        <v>129</v>
      </c>
      <c r="E1205" t="s">
        <v>130</v>
      </c>
      <c r="F1205">
        <v>2.3199999999999998</v>
      </c>
      <c r="G1205" t="s">
        <v>130</v>
      </c>
      <c r="H1205">
        <v>35.710999999999999</v>
      </c>
      <c r="I1205">
        <v>-117.511</v>
      </c>
      <c r="J1205">
        <v>7.2</v>
      </c>
      <c r="K1205" t="s">
        <v>131</v>
      </c>
      <c r="L1205">
        <v>38</v>
      </c>
      <c r="M1205">
        <v>0.18</v>
      </c>
      <c r="N1205">
        <v>0.32</v>
      </c>
      <c r="O1205">
        <v>0.93</v>
      </c>
      <c r="P1205">
        <v>0</v>
      </c>
      <c r="Q1205">
        <v>329</v>
      </c>
      <c r="R1205">
        <v>32</v>
      </c>
      <c r="S1205">
        <v>-82</v>
      </c>
      <c r="T1205">
        <v>28</v>
      </c>
      <c r="U1205">
        <v>27</v>
      </c>
      <c r="V1205">
        <v>16</v>
      </c>
      <c r="W1205">
        <v>19</v>
      </c>
      <c r="X1205" t="s">
        <v>133</v>
      </c>
      <c r="Y1205">
        <v>77</v>
      </c>
      <c r="Z1205">
        <v>25</v>
      </c>
      <c r="AA1205">
        <v>16</v>
      </c>
      <c r="AB1205">
        <v>132</v>
      </c>
    </row>
    <row r="1206" spans="1:28" x14ac:dyDescent="0.2">
      <c r="A1206" s="4">
        <v>38475295</v>
      </c>
      <c r="B1206" s="1">
        <v>43653</v>
      </c>
      <c r="C1206" s="13">
        <v>0.45969039351851854</v>
      </c>
      <c r="D1206" t="s">
        <v>129</v>
      </c>
      <c r="E1206" t="s">
        <v>130</v>
      </c>
      <c r="F1206">
        <v>2.78</v>
      </c>
      <c r="G1206" t="s">
        <v>130</v>
      </c>
      <c r="H1206">
        <v>35.603999999999999</v>
      </c>
      <c r="I1206">
        <v>-117.396</v>
      </c>
      <c r="J1206">
        <v>4.5999999999999996</v>
      </c>
      <c r="K1206" t="s">
        <v>131</v>
      </c>
      <c r="L1206">
        <v>74</v>
      </c>
      <c r="M1206">
        <v>0.16</v>
      </c>
      <c r="N1206">
        <v>0.17</v>
      </c>
      <c r="O1206">
        <v>0.4</v>
      </c>
      <c r="P1206">
        <v>0</v>
      </c>
      <c r="Q1206">
        <v>300</v>
      </c>
      <c r="R1206">
        <v>84</v>
      </c>
      <c r="S1206">
        <v>132</v>
      </c>
      <c r="T1206">
        <v>18</v>
      </c>
      <c r="U1206">
        <v>25</v>
      </c>
      <c r="V1206">
        <v>23</v>
      </c>
      <c r="W1206">
        <v>16</v>
      </c>
      <c r="X1206" t="s">
        <v>131</v>
      </c>
      <c r="Y1206">
        <v>92</v>
      </c>
      <c r="Z1206">
        <v>50</v>
      </c>
      <c r="AA1206">
        <v>24</v>
      </c>
      <c r="AB1206">
        <v>61</v>
      </c>
    </row>
    <row r="1207" spans="1:28" ht="17" x14ac:dyDescent="0.25">
      <c r="A1207" s="3">
        <v>37421189</v>
      </c>
      <c r="B1207" s="1">
        <v>43653</v>
      </c>
      <c r="C1207" s="13">
        <v>0.46116643518518519</v>
      </c>
      <c r="D1207" t="s">
        <v>129</v>
      </c>
      <c r="E1207" t="s">
        <v>130</v>
      </c>
      <c r="F1207">
        <v>2.77</v>
      </c>
      <c r="G1207" t="s">
        <v>130</v>
      </c>
      <c r="H1207">
        <v>35.54</v>
      </c>
      <c r="I1207">
        <v>-117.378</v>
      </c>
      <c r="J1207">
        <v>4</v>
      </c>
      <c r="K1207" t="s">
        <v>131</v>
      </c>
      <c r="L1207">
        <v>63</v>
      </c>
      <c r="M1207">
        <v>0.16</v>
      </c>
      <c r="N1207">
        <v>0.18</v>
      </c>
      <c r="O1207">
        <v>0.32</v>
      </c>
      <c r="P1207">
        <v>0</v>
      </c>
      <c r="Q1207">
        <v>309</v>
      </c>
      <c r="R1207">
        <v>49</v>
      </c>
      <c r="S1207">
        <v>-145</v>
      </c>
      <c r="T1207">
        <v>37</v>
      </c>
      <c r="U1207">
        <v>32</v>
      </c>
      <c r="V1207">
        <v>9</v>
      </c>
      <c r="W1207">
        <v>7</v>
      </c>
      <c r="X1207" t="s">
        <v>132</v>
      </c>
      <c r="Y1207">
        <v>58</v>
      </c>
      <c r="Z1207">
        <v>58</v>
      </c>
      <c r="AA1207">
        <v>10</v>
      </c>
      <c r="AB1207">
        <v>63</v>
      </c>
    </row>
    <row r="1208" spans="1:28" x14ac:dyDescent="0.2">
      <c r="A1208" s="4">
        <v>38475351</v>
      </c>
      <c r="B1208" s="1">
        <v>43653</v>
      </c>
      <c r="C1208" s="13">
        <v>0.46858923611111108</v>
      </c>
      <c r="D1208" t="s">
        <v>129</v>
      </c>
      <c r="E1208" t="s">
        <v>130</v>
      </c>
      <c r="F1208">
        <v>2.2799999999999998</v>
      </c>
      <c r="G1208" t="s">
        <v>130</v>
      </c>
      <c r="H1208">
        <v>35.792999999999999</v>
      </c>
      <c r="I1208">
        <v>-117.633</v>
      </c>
      <c r="J1208">
        <v>8.9</v>
      </c>
      <c r="K1208" t="s">
        <v>131</v>
      </c>
      <c r="L1208">
        <v>33</v>
      </c>
      <c r="M1208">
        <v>0.15</v>
      </c>
      <c r="N1208">
        <v>0.26</v>
      </c>
      <c r="O1208">
        <v>0.54</v>
      </c>
      <c r="P1208">
        <v>0</v>
      </c>
      <c r="Q1208">
        <v>167</v>
      </c>
      <c r="R1208">
        <v>35</v>
      </c>
      <c r="S1208">
        <v>-122</v>
      </c>
      <c r="T1208">
        <v>32</v>
      </c>
      <c r="U1208">
        <v>33</v>
      </c>
      <c r="V1208">
        <v>19</v>
      </c>
      <c r="W1208">
        <v>18</v>
      </c>
      <c r="X1208" t="s">
        <v>133</v>
      </c>
      <c r="Y1208">
        <v>64</v>
      </c>
      <c r="Z1208">
        <v>30</v>
      </c>
      <c r="AA1208">
        <v>11</v>
      </c>
      <c r="AB1208">
        <v>133</v>
      </c>
    </row>
    <row r="1209" spans="1:28" x14ac:dyDescent="0.2">
      <c r="A1209" s="4">
        <v>38475367</v>
      </c>
      <c r="B1209" s="1">
        <v>43653</v>
      </c>
      <c r="C1209" s="13">
        <v>0.46907951388888885</v>
      </c>
      <c r="D1209" t="s">
        <v>129</v>
      </c>
      <c r="E1209" t="s">
        <v>130</v>
      </c>
      <c r="F1209">
        <v>2.31</v>
      </c>
      <c r="G1209" t="s">
        <v>130</v>
      </c>
      <c r="H1209">
        <v>35.716999999999999</v>
      </c>
      <c r="I1209">
        <v>-117.554</v>
      </c>
      <c r="J1209">
        <v>2.1</v>
      </c>
      <c r="K1209" t="s">
        <v>131</v>
      </c>
      <c r="L1209">
        <v>29</v>
      </c>
      <c r="M1209">
        <v>0.2</v>
      </c>
      <c r="N1209">
        <v>0.31</v>
      </c>
      <c r="O1209">
        <v>0.66</v>
      </c>
      <c r="P1209">
        <v>0</v>
      </c>
      <c r="Q1209">
        <v>297</v>
      </c>
      <c r="R1209">
        <v>85</v>
      </c>
      <c r="S1209">
        <v>-154</v>
      </c>
      <c r="T1209">
        <v>23</v>
      </c>
      <c r="U1209">
        <v>21</v>
      </c>
      <c r="V1209">
        <v>17</v>
      </c>
      <c r="W1209">
        <v>25</v>
      </c>
      <c r="X1209" t="s">
        <v>131</v>
      </c>
      <c r="Y1209">
        <v>93</v>
      </c>
      <c r="Z1209">
        <v>74</v>
      </c>
      <c r="AA1209">
        <v>9</v>
      </c>
      <c r="AB1209">
        <v>74</v>
      </c>
    </row>
    <row r="1210" spans="1:28" x14ac:dyDescent="0.2">
      <c r="A1210" s="4">
        <v>38475391</v>
      </c>
      <c r="B1210" s="1">
        <v>43653</v>
      </c>
      <c r="C1210" s="13">
        <v>0.47048877314814813</v>
      </c>
      <c r="D1210" t="s">
        <v>129</v>
      </c>
      <c r="E1210" t="s">
        <v>130</v>
      </c>
      <c r="F1210">
        <v>2.65</v>
      </c>
      <c r="G1210" t="s">
        <v>130</v>
      </c>
      <c r="H1210">
        <v>35.679000000000002</v>
      </c>
      <c r="I1210">
        <v>-117.517</v>
      </c>
      <c r="J1210">
        <v>8.6</v>
      </c>
      <c r="K1210" t="s">
        <v>131</v>
      </c>
      <c r="L1210">
        <v>82</v>
      </c>
      <c r="M1210">
        <v>0.18</v>
      </c>
      <c r="N1210">
        <v>0.19</v>
      </c>
      <c r="O1210">
        <v>0.56000000000000005</v>
      </c>
      <c r="P1210">
        <v>0</v>
      </c>
      <c r="Q1210">
        <v>186</v>
      </c>
      <c r="R1210">
        <v>56</v>
      </c>
      <c r="S1210">
        <v>-144</v>
      </c>
      <c r="T1210">
        <v>33</v>
      </c>
      <c r="U1210">
        <v>37</v>
      </c>
      <c r="V1210">
        <v>29</v>
      </c>
      <c r="W1210">
        <v>7</v>
      </c>
      <c r="X1210" t="s">
        <v>132</v>
      </c>
      <c r="Y1210">
        <v>54</v>
      </c>
      <c r="Z1210">
        <v>29</v>
      </c>
      <c r="AA1210">
        <v>34</v>
      </c>
      <c r="AB1210">
        <v>120</v>
      </c>
    </row>
    <row r="1211" spans="1:28" ht="17" x14ac:dyDescent="0.25">
      <c r="A1211" s="3">
        <v>37485397</v>
      </c>
      <c r="B1211" s="1">
        <v>43653</v>
      </c>
      <c r="C1211" s="13">
        <v>0.47081111111111112</v>
      </c>
      <c r="D1211" t="s">
        <v>129</v>
      </c>
      <c r="E1211" t="s">
        <v>130</v>
      </c>
      <c r="F1211">
        <v>2.1800000000000002</v>
      </c>
      <c r="G1211" t="s">
        <v>130</v>
      </c>
      <c r="H1211">
        <v>35.898000000000003</v>
      </c>
      <c r="I1211">
        <v>-117.72199999999999</v>
      </c>
      <c r="J1211">
        <v>8.8000000000000007</v>
      </c>
      <c r="K1211" t="s">
        <v>131</v>
      </c>
      <c r="L1211">
        <v>54</v>
      </c>
      <c r="M1211">
        <v>0.1</v>
      </c>
      <c r="N1211">
        <v>0.12</v>
      </c>
      <c r="O1211">
        <v>0.27</v>
      </c>
      <c r="P1211">
        <v>0</v>
      </c>
      <c r="Q1211">
        <v>153</v>
      </c>
      <c r="R1211">
        <v>69</v>
      </c>
      <c r="S1211">
        <v>176</v>
      </c>
      <c r="T1211">
        <v>46</v>
      </c>
      <c r="U1211">
        <v>48</v>
      </c>
      <c r="V1211">
        <v>8</v>
      </c>
      <c r="W1211">
        <v>0</v>
      </c>
      <c r="X1211" t="s">
        <v>134</v>
      </c>
      <c r="Y1211">
        <v>27</v>
      </c>
      <c r="Z1211">
        <v>59</v>
      </c>
      <c r="AA1211">
        <v>0</v>
      </c>
      <c r="AB1211">
        <v>0</v>
      </c>
    </row>
    <row r="1212" spans="1:28" x14ac:dyDescent="0.2">
      <c r="A1212" s="4">
        <v>38475431</v>
      </c>
      <c r="B1212" s="1">
        <v>43653</v>
      </c>
      <c r="C1212" s="13">
        <v>0.47379907407407407</v>
      </c>
      <c r="D1212" t="s">
        <v>129</v>
      </c>
      <c r="E1212" t="s">
        <v>130</v>
      </c>
      <c r="F1212">
        <v>4.1500000000000004</v>
      </c>
      <c r="G1212" t="s">
        <v>47</v>
      </c>
      <c r="H1212">
        <v>35.805999999999997</v>
      </c>
      <c r="I1212">
        <v>-117.59399999999999</v>
      </c>
      <c r="J1212">
        <v>10.1</v>
      </c>
      <c r="K1212" t="s">
        <v>131</v>
      </c>
      <c r="L1212">
        <v>97</v>
      </c>
      <c r="M1212">
        <v>0.16</v>
      </c>
      <c r="N1212">
        <v>0.13</v>
      </c>
      <c r="O1212">
        <v>0.28000000000000003</v>
      </c>
      <c r="P1212">
        <v>0</v>
      </c>
      <c r="Q1212">
        <v>226</v>
      </c>
      <c r="R1212">
        <v>56</v>
      </c>
      <c r="S1212">
        <v>-44</v>
      </c>
      <c r="T1212">
        <v>20</v>
      </c>
      <c r="U1212">
        <v>21</v>
      </c>
      <c r="V1212">
        <v>43</v>
      </c>
      <c r="W1212">
        <v>10</v>
      </c>
      <c r="X1212" t="s">
        <v>131</v>
      </c>
      <c r="Y1212">
        <v>89</v>
      </c>
      <c r="Z1212">
        <v>34</v>
      </c>
      <c r="AA1212">
        <v>40</v>
      </c>
      <c r="AB1212">
        <v>110</v>
      </c>
    </row>
    <row r="1213" spans="1:28" x14ac:dyDescent="0.2">
      <c r="A1213" s="4">
        <v>38475463</v>
      </c>
      <c r="B1213" s="1">
        <v>43653</v>
      </c>
      <c r="C1213" s="13">
        <v>0.4788327546296296</v>
      </c>
      <c r="D1213" t="s">
        <v>129</v>
      </c>
      <c r="E1213" t="s">
        <v>130</v>
      </c>
      <c r="F1213">
        <v>2.74</v>
      </c>
      <c r="G1213" t="s">
        <v>130</v>
      </c>
      <c r="H1213">
        <v>35.914999999999999</v>
      </c>
      <c r="I1213">
        <v>-117.732</v>
      </c>
      <c r="J1213">
        <v>2.9</v>
      </c>
      <c r="K1213" t="s">
        <v>131</v>
      </c>
      <c r="L1213">
        <v>75</v>
      </c>
      <c r="M1213">
        <v>0.14000000000000001</v>
      </c>
      <c r="N1213">
        <v>0.11</v>
      </c>
      <c r="O1213">
        <v>0.49</v>
      </c>
      <c r="P1213">
        <v>0</v>
      </c>
      <c r="Q1213">
        <v>324</v>
      </c>
      <c r="R1213">
        <v>83</v>
      </c>
      <c r="S1213">
        <v>-179</v>
      </c>
      <c r="T1213">
        <v>22</v>
      </c>
      <c r="U1213">
        <v>14</v>
      </c>
      <c r="V1213">
        <v>24</v>
      </c>
      <c r="W1213">
        <v>11</v>
      </c>
      <c r="X1213" t="s">
        <v>131</v>
      </c>
      <c r="Y1213">
        <v>94</v>
      </c>
      <c r="Z1213">
        <v>61</v>
      </c>
      <c r="AA1213">
        <v>30</v>
      </c>
      <c r="AB1213">
        <v>48</v>
      </c>
    </row>
    <row r="1214" spans="1:28" x14ac:dyDescent="0.2">
      <c r="A1214" s="4">
        <v>38475471</v>
      </c>
      <c r="B1214" s="1">
        <v>43653</v>
      </c>
      <c r="C1214" s="13">
        <v>0.47980462962962966</v>
      </c>
      <c r="D1214" t="s">
        <v>129</v>
      </c>
      <c r="E1214" t="s">
        <v>130</v>
      </c>
      <c r="F1214">
        <v>2.16</v>
      </c>
      <c r="G1214" t="s">
        <v>130</v>
      </c>
      <c r="H1214">
        <v>35.823999999999998</v>
      </c>
      <c r="I1214">
        <v>-117.70699999999999</v>
      </c>
      <c r="J1214">
        <v>2.9</v>
      </c>
      <c r="K1214" t="s">
        <v>131</v>
      </c>
      <c r="L1214">
        <v>29</v>
      </c>
      <c r="M1214">
        <v>0.23</v>
      </c>
      <c r="N1214">
        <v>0.38</v>
      </c>
      <c r="O1214">
        <v>0.52</v>
      </c>
      <c r="P1214">
        <v>0</v>
      </c>
      <c r="Q1214">
        <v>254</v>
      </c>
      <c r="R1214">
        <v>82</v>
      </c>
      <c r="S1214">
        <v>-158</v>
      </c>
      <c r="T1214">
        <v>29</v>
      </c>
      <c r="U1214">
        <v>39</v>
      </c>
      <c r="V1214">
        <v>17</v>
      </c>
      <c r="W1214">
        <v>35</v>
      </c>
      <c r="X1214" t="s">
        <v>133</v>
      </c>
      <c r="Y1214">
        <v>69</v>
      </c>
      <c r="Z1214">
        <v>64</v>
      </c>
      <c r="AA1214">
        <v>11</v>
      </c>
      <c r="AB1214">
        <v>43</v>
      </c>
    </row>
    <row r="1215" spans="1:28" x14ac:dyDescent="0.2">
      <c r="A1215" s="4">
        <v>38475487</v>
      </c>
      <c r="B1215" s="1">
        <v>43653</v>
      </c>
      <c r="C1215" s="13">
        <v>0.4806019675925926</v>
      </c>
      <c r="D1215" t="s">
        <v>129</v>
      </c>
      <c r="E1215" t="s">
        <v>130</v>
      </c>
      <c r="F1215">
        <v>2.04</v>
      </c>
      <c r="G1215" t="s">
        <v>130</v>
      </c>
      <c r="H1215">
        <v>35.619</v>
      </c>
      <c r="I1215">
        <v>-117.44499999999999</v>
      </c>
      <c r="J1215">
        <v>6.8</v>
      </c>
      <c r="K1215" t="s">
        <v>131</v>
      </c>
      <c r="L1215">
        <v>35</v>
      </c>
      <c r="M1215">
        <v>0.15</v>
      </c>
      <c r="N1215">
        <v>0.27</v>
      </c>
      <c r="O1215">
        <v>0.51</v>
      </c>
      <c r="P1215">
        <v>0</v>
      </c>
      <c r="Q1215">
        <v>317</v>
      </c>
      <c r="R1215">
        <v>86</v>
      </c>
      <c r="S1215">
        <v>167</v>
      </c>
      <c r="T1215">
        <v>17</v>
      </c>
      <c r="U1215">
        <v>39</v>
      </c>
      <c r="V1215">
        <v>19</v>
      </c>
      <c r="W1215">
        <v>16</v>
      </c>
      <c r="X1215" t="s">
        <v>133</v>
      </c>
      <c r="Y1215">
        <v>66</v>
      </c>
      <c r="Z1215">
        <v>25</v>
      </c>
      <c r="AA1215">
        <v>18</v>
      </c>
      <c r="AB1215">
        <v>141</v>
      </c>
    </row>
    <row r="1216" spans="1:28" ht="17" x14ac:dyDescent="0.25">
      <c r="A1216" s="3">
        <v>38475511</v>
      </c>
      <c r="B1216" s="1">
        <v>43653</v>
      </c>
      <c r="C1216" s="13">
        <v>0.48183124999999999</v>
      </c>
      <c r="D1216" t="s">
        <v>129</v>
      </c>
      <c r="E1216" t="s">
        <v>130</v>
      </c>
      <c r="F1216">
        <v>3.49</v>
      </c>
      <c r="G1216" t="s">
        <v>47</v>
      </c>
      <c r="H1216">
        <v>35.567</v>
      </c>
      <c r="I1216">
        <v>-117.351</v>
      </c>
      <c r="J1216">
        <v>3.1</v>
      </c>
      <c r="K1216" t="s">
        <v>131</v>
      </c>
      <c r="L1216">
        <v>125</v>
      </c>
      <c r="M1216">
        <v>0.14000000000000001</v>
      </c>
      <c r="N1216">
        <v>0.11</v>
      </c>
      <c r="O1216">
        <v>0.33</v>
      </c>
      <c r="P1216">
        <v>0</v>
      </c>
      <c r="Q1216">
        <v>156</v>
      </c>
      <c r="R1216">
        <v>84</v>
      </c>
      <c r="S1216">
        <v>172</v>
      </c>
      <c r="T1216">
        <v>10</v>
      </c>
      <c r="U1216">
        <v>11</v>
      </c>
      <c r="V1216">
        <v>118</v>
      </c>
      <c r="W1216">
        <v>28</v>
      </c>
      <c r="X1216" t="s">
        <v>131</v>
      </c>
      <c r="Y1216">
        <v>100</v>
      </c>
      <c r="Z1216">
        <v>81</v>
      </c>
      <c r="AA1216">
        <v>79</v>
      </c>
      <c r="AB1216">
        <v>51</v>
      </c>
    </row>
    <row r="1217" spans="1:28" x14ac:dyDescent="0.2">
      <c r="A1217" s="4">
        <v>38475543</v>
      </c>
      <c r="B1217" s="1">
        <v>43653</v>
      </c>
      <c r="C1217" s="13">
        <v>0.48606145833333336</v>
      </c>
      <c r="D1217" t="s">
        <v>129</v>
      </c>
      <c r="E1217" t="s">
        <v>130</v>
      </c>
      <c r="F1217">
        <v>2.42</v>
      </c>
      <c r="G1217" t="s">
        <v>130</v>
      </c>
      <c r="H1217">
        <v>35.612000000000002</v>
      </c>
      <c r="I1217">
        <v>-117.464</v>
      </c>
      <c r="J1217">
        <v>2.4</v>
      </c>
      <c r="K1217" t="s">
        <v>131</v>
      </c>
      <c r="L1217">
        <v>33</v>
      </c>
      <c r="M1217">
        <v>0.12</v>
      </c>
      <c r="N1217">
        <v>0.23</v>
      </c>
      <c r="O1217">
        <v>0.34</v>
      </c>
      <c r="P1217">
        <v>0</v>
      </c>
      <c r="Q1217">
        <v>341</v>
      </c>
      <c r="R1217">
        <v>85</v>
      </c>
      <c r="S1217">
        <v>170</v>
      </c>
      <c r="T1217">
        <v>15</v>
      </c>
      <c r="U1217">
        <v>14</v>
      </c>
      <c r="V1217">
        <v>25</v>
      </c>
      <c r="W1217">
        <v>20</v>
      </c>
      <c r="X1217" t="s">
        <v>131</v>
      </c>
      <c r="Y1217">
        <v>100</v>
      </c>
      <c r="Z1217">
        <v>64</v>
      </c>
      <c r="AA1217">
        <v>20</v>
      </c>
      <c r="AB1217">
        <v>68</v>
      </c>
    </row>
    <row r="1218" spans="1:28" ht="17" x14ac:dyDescent="0.25">
      <c r="A1218" s="3">
        <v>38475551</v>
      </c>
      <c r="B1218" s="1">
        <v>43653</v>
      </c>
      <c r="C1218" s="13">
        <v>0.48685405092592587</v>
      </c>
      <c r="D1218" t="s">
        <v>129</v>
      </c>
      <c r="E1218" t="s">
        <v>130</v>
      </c>
      <c r="F1218">
        <v>3.2</v>
      </c>
      <c r="G1218" t="s">
        <v>130</v>
      </c>
      <c r="H1218">
        <v>35.917000000000002</v>
      </c>
      <c r="I1218">
        <v>-117.711</v>
      </c>
      <c r="J1218">
        <v>2</v>
      </c>
      <c r="K1218" t="s">
        <v>131</v>
      </c>
      <c r="L1218">
        <v>107</v>
      </c>
      <c r="M1218">
        <v>0.15</v>
      </c>
      <c r="N1218">
        <v>0.1</v>
      </c>
      <c r="O1218">
        <v>0.17</v>
      </c>
      <c r="P1218">
        <v>0</v>
      </c>
      <c r="Q1218">
        <v>160</v>
      </c>
      <c r="R1218">
        <v>56</v>
      </c>
      <c r="S1218">
        <v>-171</v>
      </c>
      <c r="T1218">
        <v>26</v>
      </c>
      <c r="U1218">
        <v>18</v>
      </c>
      <c r="V1218">
        <v>87</v>
      </c>
      <c r="W1218">
        <v>35</v>
      </c>
      <c r="X1218" t="s">
        <v>131</v>
      </c>
      <c r="Y1218">
        <v>87</v>
      </c>
      <c r="Z1218">
        <v>81</v>
      </c>
      <c r="AA1218">
        <v>52</v>
      </c>
      <c r="AB1218">
        <v>42</v>
      </c>
    </row>
    <row r="1219" spans="1:28" x14ac:dyDescent="0.2">
      <c r="A1219" s="4">
        <v>38475599</v>
      </c>
      <c r="B1219" s="1">
        <v>43653</v>
      </c>
      <c r="C1219" s="13">
        <v>0.4919880787037037</v>
      </c>
      <c r="D1219" t="s">
        <v>129</v>
      </c>
      <c r="E1219" t="s">
        <v>130</v>
      </c>
      <c r="F1219">
        <v>2.0099999999999998</v>
      </c>
      <c r="G1219" t="s">
        <v>130</v>
      </c>
      <c r="H1219">
        <v>35.64</v>
      </c>
      <c r="I1219">
        <v>-117.456</v>
      </c>
      <c r="J1219">
        <v>6.5</v>
      </c>
      <c r="K1219" t="s">
        <v>131</v>
      </c>
      <c r="L1219">
        <v>31</v>
      </c>
      <c r="M1219">
        <v>0.16</v>
      </c>
      <c r="N1219">
        <v>0.32</v>
      </c>
      <c r="O1219">
        <v>0.78</v>
      </c>
      <c r="P1219">
        <v>0</v>
      </c>
      <c r="Q1219">
        <v>136</v>
      </c>
      <c r="R1219">
        <v>84</v>
      </c>
      <c r="S1219">
        <v>177</v>
      </c>
      <c r="T1219">
        <v>26</v>
      </c>
      <c r="U1219">
        <v>25</v>
      </c>
      <c r="V1219">
        <v>18</v>
      </c>
      <c r="W1219">
        <v>48</v>
      </c>
      <c r="X1219" t="s">
        <v>133</v>
      </c>
      <c r="Y1219">
        <v>76</v>
      </c>
      <c r="Z1219">
        <v>25</v>
      </c>
      <c r="AA1219">
        <v>14</v>
      </c>
      <c r="AB1219">
        <v>137</v>
      </c>
    </row>
    <row r="1220" spans="1:28" x14ac:dyDescent="0.2">
      <c r="A1220" s="4">
        <v>38475663</v>
      </c>
      <c r="B1220" s="1">
        <v>43653</v>
      </c>
      <c r="C1220" s="13">
        <v>0.49752615740740741</v>
      </c>
      <c r="D1220" t="s">
        <v>129</v>
      </c>
      <c r="E1220" t="s">
        <v>130</v>
      </c>
      <c r="F1220">
        <v>2.73</v>
      </c>
      <c r="G1220" t="s">
        <v>130</v>
      </c>
      <c r="H1220">
        <v>35.904000000000003</v>
      </c>
      <c r="I1220">
        <v>-117.687</v>
      </c>
      <c r="J1220">
        <v>2.2000000000000002</v>
      </c>
      <c r="K1220" t="s">
        <v>131</v>
      </c>
      <c r="L1220">
        <v>64</v>
      </c>
      <c r="M1220">
        <v>0.13</v>
      </c>
      <c r="N1220">
        <v>0.12</v>
      </c>
      <c r="O1220">
        <v>0.19</v>
      </c>
      <c r="P1220">
        <v>0</v>
      </c>
      <c r="Q1220">
        <v>41</v>
      </c>
      <c r="R1220">
        <v>13</v>
      </c>
      <c r="S1220">
        <v>-34</v>
      </c>
      <c r="T1220">
        <v>30</v>
      </c>
      <c r="U1220">
        <v>30</v>
      </c>
      <c r="V1220">
        <v>24</v>
      </c>
      <c r="W1220">
        <v>18</v>
      </c>
      <c r="X1220" t="s">
        <v>133</v>
      </c>
      <c r="Y1220">
        <v>91</v>
      </c>
      <c r="Z1220">
        <v>64</v>
      </c>
      <c r="AA1220">
        <v>21</v>
      </c>
      <c r="AB1220">
        <v>33</v>
      </c>
    </row>
    <row r="1221" spans="1:28" x14ac:dyDescent="0.2">
      <c r="A1221" s="4">
        <v>38475775</v>
      </c>
      <c r="B1221" s="1">
        <v>43653</v>
      </c>
      <c r="C1221" s="13">
        <v>0.5091613425925926</v>
      </c>
      <c r="D1221" t="s">
        <v>129</v>
      </c>
      <c r="E1221" t="s">
        <v>130</v>
      </c>
      <c r="F1221">
        <v>2.1</v>
      </c>
      <c r="G1221" t="s">
        <v>130</v>
      </c>
      <c r="H1221">
        <v>35.875</v>
      </c>
      <c r="I1221">
        <v>-117.71899999999999</v>
      </c>
      <c r="J1221">
        <v>8.4</v>
      </c>
      <c r="K1221" t="s">
        <v>131</v>
      </c>
      <c r="L1221">
        <v>34</v>
      </c>
      <c r="M1221">
        <v>0.12</v>
      </c>
      <c r="N1221">
        <v>0.22</v>
      </c>
      <c r="O1221">
        <v>0.59</v>
      </c>
      <c r="P1221">
        <v>0</v>
      </c>
      <c r="Q1221">
        <v>141</v>
      </c>
      <c r="R1221">
        <v>78</v>
      </c>
      <c r="S1221">
        <v>-150</v>
      </c>
      <c r="T1221">
        <v>16</v>
      </c>
      <c r="U1221">
        <v>25</v>
      </c>
      <c r="V1221">
        <v>20</v>
      </c>
      <c r="W1221">
        <v>16</v>
      </c>
      <c r="X1221" t="s">
        <v>131</v>
      </c>
      <c r="Y1221">
        <v>97</v>
      </c>
      <c r="Z1221">
        <v>37</v>
      </c>
      <c r="AA1221">
        <v>15</v>
      </c>
      <c r="AB1221">
        <v>125</v>
      </c>
    </row>
    <row r="1222" spans="1:28" x14ac:dyDescent="0.2">
      <c r="A1222" s="4">
        <v>38475839</v>
      </c>
      <c r="B1222" s="1">
        <v>43653</v>
      </c>
      <c r="C1222" s="13">
        <v>0.51502789351851852</v>
      </c>
      <c r="D1222" t="s">
        <v>129</v>
      </c>
      <c r="E1222" t="s">
        <v>130</v>
      </c>
      <c r="F1222">
        <v>2.6</v>
      </c>
      <c r="G1222" t="s">
        <v>130</v>
      </c>
      <c r="H1222">
        <v>35.68</v>
      </c>
      <c r="I1222">
        <v>-117.492</v>
      </c>
      <c r="J1222">
        <v>1.3</v>
      </c>
      <c r="K1222" t="s">
        <v>131</v>
      </c>
      <c r="L1222">
        <v>71</v>
      </c>
      <c r="M1222">
        <v>0.15</v>
      </c>
      <c r="N1222">
        <v>0.14000000000000001</v>
      </c>
      <c r="O1222">
        <v>0.28000000000000003</v>
      </c>
      <c r="P1222">
        <v>0</v>
      </c>
      <c r="Q1222">
        <v>290</v>
      </c>
      <c r="R1222">
        <v>77</v>
      </c>
      <c r="S1222">
        <v>165</v>
      </c>
      <c r="T1222">
        <v>19</v>
      </c>
      <c r="U1222">
        <v>21</v>
      </c>
      <c r="V1222">
        <v>22</v>
      </c>
      <c r="W1222">
        <v>16</v>
      </c>
      <c r="X1222" t="s">
        <v>131</v>
      </c>
      <c r="Y1222">
        <v>91</v>
      </c>
      <c r="Z1222">
        <v>69</v>
      </c>
      <c r="AA1222">
        <v>27</v>
      </c>
      <c r="AB1222">
        <v>58</v>
      </c>
    </row>
    <row r="1223" spans="1:28" x14ac:dyDescent="0.2">
      <c r="A1223" s="4">
        <v>38475927</v>
      </c>
      <c r="B1223" s="1">
        <v>43653</v>
      </c>
      <c r="C1223" s="13">
        <v>0.52478240740740734</v>
      </c>
      <c r="D1223" t="s">
        <v>129</v>
      </c>
      <c r="E1223" t="s">
        <v>130</v>
      </c>
      <c r="F1223">
        <v>2.66</v>
      </c>
      <c r="G1223" t="s">
        <v>130</v>
      </c>
      <c r="H1223">
        <v>35.700000000000003</v>
      </c>
      <c r="I1223">
        <v>-117.521</v>
      </c>
      <c r="J1223">
        <v>10.7</v>
      </c>
      <c r="K1223" t="s">
        <v>131</v>
      </c>
      <c r="L1223">
        <v>81</v>
      </c>
      <c r="M1223">
        <v>0.14000000000000001</v>
      </c>
      <c r="N1223">
        <v>0.14000000000000001</v>
      </c>
      <c r="O1223">
        <v>0.31</v>
      </c>
      <c r="P1223">
        <v>0</v>
      </c>
      <c r="Q1223">
        <v>155</v>
      </c>
      <c r="R1223">
        <v>79</v>
      </c>
      <c r="S1223">
        <v>-168</v>
      </c>
      <c r="T1223">
        <v>14</v>
      </c>
      <c r="U1223">
        <v>12</v>
      </c>
      <c r="V1223">
        <v>28</v>
      </c>
      <c r="W1223">
        <v>10</v>
      </c>
      <c r="X1223" t="s">
        <v>131</v>
      </c>
      <c r="Y1223">
        <v>100</v>
      </c>
      <c r="Z1223">
        <v>34</v>
      </c>
      <c r="AA1223">
        <v>30</v>
      </c>
      <c r="AB1223">
        <v>128</v>
      </c>
    </row>
    <row r="1224" spans="1:28" ht="17" x14ac:dyDescent="0.25">
      <c r="A1224" s="3">
        <v>37485669</v>
      </c>
      <c r="B1224" s="1">
        <v>43653</v>
      </c>
      <c r="C1224" s="13">
        <v>0.52503981481481488</v>
      </c>
      <c r="D1224" t="s">
        <v>129</v>
      </c>
      <c r="E1224" t="s">
        <v>130</v>
      </c>
      <c r="F1224">
        <v>2.4300000000000002</v>
      </c>
      <c r="G1224" t="s">
        <v>130</v>
      </c>
      <c r="H1224">
        <v>35.845999999999997</v>
      </c>
      <c r="I1224">
        <v>-117.667</v>
      </c>
      <c r="J1224">
        <v>4.8</v>
      </c>
      <c r="K1224" t="s">
        <v>131</v>
      </c>
      <c r="L1224">
        <v>52</v>
      </c>
      <c r="M1224">
        <v>0.13</v>
      </c>
      <c r="N1224">
        <v>0.15</v>
      </c>
      <c r="O1224">
        <v>0.28999999999999998</v>
      </c>
      <c r="P1224">
        <v>0</v>
      </c>
      <c r="Q1224">
        <v>346</v>
      </c>
      <c r="R1224">
        <v>81</v>
      </c>
      <c r="S1224">
        <v>-174</v>
      </c>
      <c r="T1224">
        <v>46</v>
      </c>
      <c r="U1224">
        <v>45</v>
      </c>
      <c r="V1224">
        <v>10</v>
      </c>
      <c r="W1224">
        <v>0</v>
      </c>
      <c r="X1224" t="s">
        <v>134</v>
      </c>
      <c r="Y1224">
        <v>31</v>
      </c>
      <c r="Z1224">
        <v>53</v>
      </c>
      <c r="AA1224">
        <v>0</v>
      </c>
      <c r="AB1224">
        <v>0</v>
      </c>
    </row>
    <row r="1225" spans="1:28" ht="17" x14ac:dyDescent="0.25">
      <c r="A1225" s="3">
        <v>38475967</v>
      </c>
      <c r="B1225" s="1">
        <v>43653</v>
      </c>
      <c r="C1225" s="13">
        <v>0.5276450231481481</v>
      </c>
      <c r="D1225" t="s">
        <v>129</v>
      </c>
      <c r="E1225" t="s">
        <v>130</v>
      </c>
      <c r="F1225">
        <v>3.44</v>
      </c>
      <c r="G1225" t="s">
        <v>130</v>
      </c>
      <c r="H1225">
        <v>35.645000000000003</v>
      </c>
      <c r="I1225">
        <v>-117.48399999999999</v>
      </c>
      <c r="J1225">
        <v>3.6</v>
      </c>
      <c r="K1225" t="s">
        <v>131</v>
      </c>
      <c r="L1225">
        <v>117</v>
      </c>
      <c r="M1225">
        <v>0.13</v>
      </c>
      <c r="N1225">
        <v>0.1</v>
      </c>
      <c r="O1225">
        <v>0.28999999999999998</v>
      </c>
      <c r="P1225">
        <v>0</v>
      </c>
      <c r="Q1225">
        <v>135</v>
      </c>
      <c r="R1225">
        <v>63</v>
      </c>
      <c r="S1225">
        <v>165</v>
      </c>
      <c r="T1225">
        <v>10</v>
      </c>
      <c r="U1225">
        <v>12</v>
      </c>
      <c r="V1225">
        <v>132</v>
      </c>
      <c r="W1225">
        <v>39</v>
      </c>
      <c r="X1225" t="s">
        <v>131</v>
      </c>
      <c r="Y1225">
        <v>100</v>
      </c>
      <c r="Z1225">
        <v>79</v>
      </c>
      <c r="AA1225">
        <v>78</v>
      </c>
      <c r="AB1225">
        <v>44</v>
      </c>
    </row>
    <row r="1226" spans="1:28" ht="17" x14ac:dyDescent="0.25">
      <c r="A1226" s="3">
        <v>38475991</v>
      </c>
      <c r="B1226" s="1">
        <v>43653</v>
      </c>
      <c r="C1226" s="13">
        <v>0.52987303240740735</v>
      </c>
      <c r="D1226" t="s">
        <v>129</v>
      </c>
      <c r="E1226" t="s">
        <v>130</v>
      </c>
      <c r="F1226">
        <v>2.02</v>
      </c>
      <c r="G1226" t="s">
        <v>130</v>
      </c>
      <c r="H1226">
        <v>35.701999999999998</v>
      </c>
      <c r="I1226">
        <v>-117.54300000000001</v>
      </c>
      <c r="J1226">
        <v>3.5</v>
      </c>
      <c r="K1226" t="s">
        <v>131</v>
      </c>
      <c r="L1226">
        <v>32</v>
      </c>
      <c r="M1226">
        <v>0.17</v>
      </c>
      <c r="N1226">
        <v>0.32</v>
      </c>
      <c r="O1226">
        <v>1.1599999999999999</v>
      </c>
      <c r="P1226">
        <v>0</v>
      </c>
      <c r="Q1226">
        <v>162</v>
      </c>
      <c r="R1226">
        <v>80</v>
      </c>
      <c r="S1226">
        <v>-165</v>
      </c>
      <c r="T1226">
        <v>37</v>
      </c>
      <c r="U1226">
        <v>47</v>
      </c>
      <c r="V1226">
        <v>16</v>
      </c>
      <c r="W1226">
        <v>27</v>
      </c>
      <c r="X1226" t="s">
        <v>134</v>
      </c>
      <c r="Y1226">
        <v>39</v>
      </c>
      <c r="Z1226">
        <v>56</v>
      </c>
      <c r="AA1226">
        <v>16</v>
      </c>
      <c r="AB1226">
        <v>56</v>
      </c>
    </row>
    <row r="1227" spans="1:28" x14ac:dyDescent="0.2">
      <c r="A1227" s="4">
        <v>38476071</v>
      </c>
      <c r="B1227" s="1">
        <v>43653</v>
      </c>
      <c r="C1227" s="13">
        <v>0.53974965277777776</v>
      </c>
      <c r="D1227" t="s">
        <v>129</v>
      </c>
      <c r="E1227" t="s">
        <v>130</v>
      </c>
      <c r="F1227">
        <v>2.58</v>
      </c>
      <c r="G1227" t="s">
        <v>130</v>
      </c>
      <c r="H1227">
        <v>35.834000000000003</v>
      </c>
      <c r="I1227">
        <v>-117.67700000000001</v>
      </c>
      <c r="J1227">
        <v>9.3000000000000007</v>
      </c>
      <c r="K1227" t="s">
        <v>131</v>
      </c>
      <c r="L1227">
        <v>58</v>
      </c>
      <c r="M1227">
        <v>0.11</v>
      </c>
      <c r="N1227">
        <v>0.14000000000000001</v>
      </c>
      <c r="O1227">
        <v>0.32</v>
      </c>
      <c r="P1227">
        <v>0</v>
      </c>
      <c r="Q1227">
        <v>134</v>
      </c>
      <c r="R1227">
        <v>66</v>
      </c>
      <c r="S1227">
        <v>172</v>
      </c>
      <c r="T1227">
        <v>19</v>
      </c>
      <c r="U1227">
        <v>13</v>
      </c>
      <c r="V1227">
        <v>20</v>
      </c>
      <c r="W1227">
        <v>10</v>
      </c>
      <c r="X1227" t="s">
        <v>131</v>
      </c>
      <c r="Y1227">
        <v>100</v>
      </c>
      <c r="Z1227">
        <v>41</v>
      </c>
      <c r="AA1227">
        <v>16</v>
      </c>
      <c r="AB1227">
        <v>111</v>
      </c>
    </row>
    <row r="1228" spans="1:28" x14ac:dyDescent="0.2">
      <c r="A1228" s="4">
        <v>38476103</v>
      </c>
      <c r="B1228" s="1">
        <v>43653</v>
      </c>
      <c r="C1228" s="13">
        <v>0.54275243055555555</v>
      </c>
      <c r="D1228" t="s">
        <v>129</v>
      </c>
      <c r="E1228" t="s">
        <v>130</v>
      </c>
      <c r="F1228">
        <v>2.25</v>
      </c>
      <c r="G1228" t="s">
        <v>130</v>
      </c>
      <c r="H1228">
        <v>35.631</v>
      </c>
      <c r="I1228">
        <v>-117.43600000000001</v>
      </c>
      <c r="J1228">
        <v>2.7</v>
      </c>
      <c r="K1228" t="s">
        <v>131</v>
      </c>
      <c r="L1228">
        <v>39</v>
      </c>
      <c r="M1228">
        <v>0.2</v>
      </c>
      <c r="N1228">
        <v>0.32</v>
      </c>
      <c r="O1228">
        <v>0.56000000000000005</v>
      </c>
      <c r="P1228">
        <v>0</v>
      </c>
      <c r="Q1228">
        <v>356</v>
      </c>
      <c r="R1228">
        <v>59</v>
      </c>
      <c r="S1228">
        <v>-171</v>
      </c>
      <c r="T1228">
        <v>33</v>
      </c>
      <c r="U1228">
        <v>24</v>
      </c>
      <c r="V1228">
        <v>21</v>
      </c>
      <c r="W1228">
        <v>29</v>
      </c>
      <c r="X1228" t="s">
        <v>133</v>
      </c>
      <c r="Y1228">
        <v>73</v>
      </c>
      <c r="Z1228">
        <v>70</v>
      </c>
      <c r="AA1228">
        <v>16</v>
      </c>
      <c r="AB1228">
        <v>45</v>
      </c>
    </row>
    <row r="1229" spans="1:28" x14ac:dyDescent="0.2">
      <c r="A1229" s="4">
        <v>38476151</v>
      </c>
      <c r="B1229" s="1">
        <v>43653</v>
      </c>
      <c r="C1229" s="13">
        <v>0.5453203703703704</v>
      </c>
      <c r="D1229" t="s">
        <v>129</v>
      </c>
      <c r="E1229" t="s">
        <v>130</v>
      </c>
      <c r="F1229">
        <v>2.56</v>
      </c>
      <c r="G1229" t="s">
        <v>130</v>
      </c>
      <c r="H1229">
        <v>35.883000000000003</v>
      </c>
      <c r="I1229">
        <v>-117.681</v>
      </c>
      <c r="J1229">
        <v>4.0999999999999996</v>
      </c>
      <c r="K1229" t="s">
        <v>131</v>
      </c>
      <c r="L1229">
        <v>52</v>
      </c>
      <c r="M1229">
        <v>0.11</v>
      </c>
      <c r="N1229">
        <v>0.13</v>
      </c>
      <c r="O1229">
        <v>0.33</v>
      </c>
      <c r="P1229">
        <v>0</v>
      </c>
      <c r="Q1229">
        <v>162</v>
      </c>
      <c r="R1229">
        <v>88</v>
      </c>
      <c r="S1229">
        <v>-155</v>
      </c>
      <c r="T1229">
        <v>16</v>
      </c>
      <c r="U1229">
        <v>17</v>
      </c>
      <c r="V1229">
        <v>23</v>
      </c>
      <c r="W1229">
        <v>4</v>
      </c>
      <c r="X1229" t="s">
        <v>131</v>
      </c>
      <c r="Y1229">
        <v>96</v>
      </c>
      <c r="Z1229">
        <v>57</v>
      </c>
      <c r="AA1229">
        <v>22</v>
      </c>
      <c r="AB1229">
        <v>50</v>
      </c>
    </row>
    <row r="1230" spans="1:28" x14ac:dyDescent="0.2">
      <c r="A1230" s="4">
        <v>38476167</v>
      </c>
      <c r="B1230" s="1">
        <v>43653</v>
      </c>
      <c r="C1230" s="13">
        <v>0.54746956018518522</v>
      </c>
      <c r="D1230" t="s">
        <v>129</v>
      </c>
      <c r="E1230" t="s">
        <v>130</v>
      </c>
      <c r="F1230">
        <v>2.2599999999999998</v>
      </c>
      <c r="G1230" t="s">
        <v>130</v>
      </c>
      <c r="H1230">
        <v>35.68</v>
      </c>
      <c r="I1230">
        <v>-117.53700000000001</v>
      </c>
      <c r="J1230">
        <v>7.7</v>
      </c>
      <c r="K1230" t="s">
        <v>131</v>
      </c>
      <c r="L1230">
        <v>30</v>
      </c>
      <c r="M1230">
        <v>0.19</v>
      </c>
      <c r="N1230">
        <v>0.36</v>
      </c>
      <c r="O1230">
        <v>1.45</v>
      </c>
      <c r="P1230">
        <v>0</v>
      </c>
      <c r="Q1230">
        <v>143</v>
      </c>
      <c r="R1230">
        <v>70</v>
      </c>
      <c r="S1230">
        <v>-159</v>
      </c>
      <c r="T1230">
        <v>29</v>
      </c>
      <c r="U1230">
        <v>26</v>
      </c>
      <c r="V1230">
        <v>19</v>
      </c>
      <c r="W1230">
        <v>38</v>
      </c>
      <c r="X1230" t="s">
        <v>133</v>
      </c>
      <c r="Y1230">
        <v>75</v>
      </c>
      <c r="Z1230">
        <v>25</v>
      </c>
      <c r="AA1230">
        <v>9</v>
      </c>
      <c r="AB1230">
        <v>124</v>
      </c>
    </row>
    <row r="1231" spans="1:28" x14ac:dyDescent="0.2">
      <c r="A1231" s="4">
        <v>38476175</v>
      </c>
      <c r="B1231" s="1">
        <v>43653</v>
      </c>
      <c r="C1231" s="13">
        <v>0.54779884259259259</v>
      </c>
      <c r="D1231" t="s">
        <v>129</v>
      </c>
      <c r="E1231" t="s">
        <v>130</v>
      </c>
      <c r="F1231">
        <v>2.16</v>
      </c>
      <c r="G1231" t="s">
        <v>130</v>
      </c>
      <c r="H1231">
        <v>35.628999999999998</v>
      </c>
      <c r="I1231">
        <v>-117.44799999999999</v>
      </c>
      <c r="J1231">
        <v>7.8</v>
      </c>
      <c r="K1231" t="s">
        <v>131</v>
      </c>
      <c r="L1231">
        <v>31</v>
      </c>
      <c r="M1231">
        <v>0.22</v>
      </c>
      <c r="N1231">
        <v>0.45</v>
      </c>
      <c r="O1231">
        <v>0.92</v>
      </c>
      <c r="P1231">
        <v>0</v>
      </c>
      <c r="Q1231">
        <v>252</v>
      </c>
      <c r="R1231">
        <v>50</v>
      </c>
      <c r="S1231">
        <v>80</v>
      </c>
      <c r="T1231">
        <v>26</v>
      </c>
      <c r="U1231">
        <v>22</v>
      </c>
      <c r="V1231">
        <v>16</v>
      </c>
      <c r="W1231">
        <v>10</v>
      </c>
      <c r="X1231" t="s">
        <v>131</v>
      </c>
      <c r="Y1231">
        <v>84</v>
      </c>
      <c r="Z1231">
        <v>31</v>
      </c>
      <c r="AA1231">
        <v>5</v>
      </c>
      <c r="AB1231">
        <v>121</v>
      </c>
    </row>
    <row r="1232" spans="1:28" x14ac:dyDescent="0.2">
      <c r="A1232" s="4">
        <v>38476199</v>
      </c>
      <c r="B1232" s="1">
        <v>43653</v>
      </c>
      <c r="C1232" s="13">
        <v>0.55085729166666664</v>
      </c>
      <c r="D1232" t="s">
        <v>129</v>
      </c>
      <c r="E1232" t="s">
        <v>130</v>
      </c>
      <c r="F1232">
        <v>2.73</v>
      </c>
      <c r="G1232" t="s">
        <v>130</v>
      </c>
      <c r="H1232">
        <v>35.877000000000002</v>
      </c>
      <c r="I1232">
        <v>-117.696</v>
      </c>
      <c r="J1232">
        <v>4.9000000000000004</v>
      </c>
      <c r="K1232" t="s">
        <v>131</v>
      </c>
      <c r="L1232">
        <v>74</v>
      </c>
      <c r="M1232">
        <v>0.12</v>
      </c>
      <c r="N1232">
        <v>0.11</v>
      </c>
      <c r="O1232">
        <v>0.26</v>
      </c>
      <c r="P1232">
        <v>0</v>
      </c>
      <c r="Q1232">
        <v>157</v>
      </c>
      <c r="R1232">
        <v>88</v>
      </c>
      <c r="S1232">
        <v>-175</v>
      </c>
      <c r="T1232">
        <v>15</v>
      </c>
      <c r="U1232">
        <v>18</v>
      </c>
      <c r="V1232">
        <v>27</v>
      </c>
      <c r="W1232">
        <v>0</v>
      </c>
      <c r="X1232" t="s">
        <v>131</v>
      </c>
      <c r="Y1232">
        <v>100</v>
      </c>
      <c r="Z1232">
        <v>50</v>
      </c>
      <c r="AA1232">
        <v>28</v>
      </c>
      <c r="AB1232">
        <v>59</v>
      </c>
    </row>
    <row r="1233" spans="1:28" x14ac:dyDescent="0.2">
      <c r="A1233" s="4">
        <v>38476207</v>
      </c>
      <c r="B1233" s="1">
        <v>43653</v>
      </c>
      <c r="C1233" s="13">
        <v>0.55166168981481478</v>
      </c>
      <c r="D1233" t="s">
        <v>129</v>
      </c>
      <c r="E1233" t="s">
        <v>130</v>
      </c>
      <c r="F1233">
        <v>2.2000000000000002</v>
      </c>
      <c r="G1233" t="s">
        <v>130</v>
      </c>
      <c r="H1233">
        <v>35.679000000000002</v>
      </c>
      <c r="I1233">
        <v>-117.52800000000001</v>
      </c>
      <c r="J1233">
        <v>7.2</v>
      </c>
      <c r="K1233" t="s">
        <v>131</v>
      </c>
      <c r="L1233">
        <v>36</v>
      </c>
      <c r="M1233">
        <v>0.19</v>
      </c>
      <c r="N1233">
        <v>0.32</v>
      </c>
      <c r="O1233">
        <v>0.99</v>
      </c>
      <c r="P1233">
        <v>0</v>
      </c>
      <c r="Q1233">
        <v>293</v>
      </c>
      <c r="R1233">
        <v>83</v>
      </c>
      <c r="S1233">
        <v>-180</v>
      </c>
      <c r="T1233">
        <v>20</v>
      </c>
      <c r="U1233">
        <v>26</v>
      </c>
      <c r="V1233">
        <v>23</v>
      </c>
      <c r="W1233">
        <v>25</v>
      </c>
      <c r="X1233" t="s">
        <v>131</v>
      </c>
      <c r="Y1233">
        <v>89</v>
      </c>
      <c r="Z1233">
        <v>26</v>
      </c>
      <c r="AA1233">
        <v>20</v>
      </c>
      <c r="AB1233">
        <v>125</v>
      </c>
    </row>
    <row r="1234" spans="1:28" ht="17" x14ac:dyDescent="0.25">
      <c r="A1234" s="3">
        <v>38476279</v>
      </c>
      <c r="B1234" s="1">
        <v>43653</v>
      </c>
      <c r="C1234" s="13">
        <v>0.55824432870370366</v>
      </c>
      <c r="D1234" t="s">
        <v>129</v>
      </c>
      <c r="E1234" t="s">
        <v>130</v>
      </c>
      <c r="F1234">
        <v>3.19</v>
      </c>
      <c r="G1234" t="s">
        <v>130</v>
      </c>
      <c r="H1234">
        <v>35.895000000000003</v>
      </c>
      <c r="I1234">
        <v>-117.693</v>
      </c>
      <c r="J1234">
        <v>7</v>
      </c>
      <c r="K1234" t="s">
        <v>131</v>
      </c>
      <c r="L1234">
        <v>110</v>
      </c>
      <c r="M1234">
        <v>0.13</v>
      </c>
      <c r="N1234">
        <v>0.1</v>
      </c>
      <c r="O1234">
        <v>0.22</v>
      </c>
      <c r="P1234">
        <v>0</v>
      </c>
      <c r="Q1234">
        <v>336</v>
      </c>
      <c r="R1234">
        <v>72</v>
      </c>
      <c r="S1234">
        <v>-165</v>
      </c>
      <c r="T1234">
        <v>15</v>
      </c>
      <c r="U1234">
        <v>16</v>
      </c>
      <c r="V1234">
        <v>79</v>
      </c>
      <c r="W1234">
        <v>34</v>
      </c>
      <c r="X1234" t="s">
        <v>131</v>
      </c>
      <c r="Y1234">
        <v>100</v>
      </c>
      <c r="Z1234">
        <v>52</v>
      </c>
      <c r="AA1234">
        <v>52</v>
      </c>
      <c r="AB1234">
        <v>85</v>
      </c>
    </row>
    <row r="1235" spans="1:28" x14ac:dyDescent="0.2">
      <c r="A1235" s="4">
        <v>38476287</v>
      </c>
      <c r="B1235" s="1">
        <v>43653</v>
      </c>
      <c r="C1235" s="13">
        <v>0.55956377314814809</v>
      </c>
      <c r="D1235" t="s">
        <v>129</v>
      </c>
      <c r="E1235" t="s">
        <v>130</v>
      </c>
      <c r="F1235">
        <v>2.73</v>
      </c>
      <c r="G1235" t="s">
        <v>130</v>
      </c>
      <c r="H1235">
        <v>35.633000000000003</v>
      </c>
      <c r="I1235">
        <v>-117.459</v>
      </c>
      <c r="J1235">
        <v>6.4</v>
      </c>
      <c r="K1235" t="s">
        <v>131</v>
      </c>
      <c r="L1235">
        <v>75</v>
      </c>
      <c r="M1235">
        <v>0.12</v>
      </c>
      <c r="N1235">
        <v>0.13</v>
      </c>
      <c r="O1235">
        <v>0.3</v>
      </c>
      <c r="P1235">
        <v>0</v>
      </c>
      <c r="Q1235">
        <v>126</v>
      </c>
      <c r="R1235">
        <v>76</v>
      </c>
      <c r="S1235">
        <v>-140</v>
      </c>
      <c r="T1235">
        <v>23</v>
      </c>
      <c r="U1235">
        <v>33</v>
      </c>
      <c r="V1235">
        <v>23</v>
      </c>
      <c r="W1235">
        <v>13</v>
      </c>
      <c r="X1235" t="s">
        <v>133</v>
      </c>
      <c r="Y1235">
        <v>75</v>
      </c>
      <c r="Z1235">
        <v>26</v>
      </c>
      <c r="AA1235">
        <v>30</v>
      </c>
      <c r="AB1235">
        <v>127</v>
      </c>
    </row>
    <row r="1236" spans="1:28" x14ac:dyDescent="0.2">
      <c r="A1236" s="4">
        <v>38476319</v>
      </c>
      <c r="B1236" s="1">
        <v>43653</v>
      </c>
      <c r="C1236" s="13">
        <v>0.56262442129629631</v>
      </c>
      <c r="D1236" t="s">
        <v>129</v>
      </c>
      <c r="E1236" t="s">
        <v>130</v>
      </c>
      <c r="F1236">
        <v>2.4</v>
      </c>
      <c r="G1236" t="s">
        <v>130</v>
      </c>
      <c r="H1236">
        <v>35.57</v>
      </c>
      <c r="I1236">
        <v>-117.52200000000001</v>
      </c>
      <c r="J1236">
        <v>9.6</v>
      </c>
      <c r="K1236" t="s">
        <v>131</v>
      </c>
      <c r="L1236">
        <v>36</v>
      </c>
      <c r="M1236">
        <v>0.16</v>
      </c>
      <c r="N1236">
        <v>0.24</v>
      </c>
      <c r="O1236">
        <v>0.53</v>
      </c>
      <c r="P1236">
        <v>0</v>
      </c>
      <c r="Q1236">
        <v>327</v>
      </c>
      <c r="R1236">
        <v>81</v>
      </c>
      <c r="S1236">
        <v>-176</v>
      </c>
      <c r="T1236">
        <v>23</v>
      </c>
      <c r="U1236">
        <v>16</v>
      </c>
      <c r="V1236">
        <v>23</v>
      </c>
      <c r="W1236">
        <v>16</v>
      </c>
      <c r="X1236" t="s">
        <v>131</v>
      </c>
      <c r="Y1236">
        <v>95</v>
      </c>
      <c r="Z1236">
        <v>25</v>
      </c>
      <c r="AA1236">
        <v>20</v>
      </c>
      <c r="AB1236">
        <v>145</v>
      </c>
    </row>
    <row r="1237" spans="1:28" x14ac:dyDescent="0.2">
      <c r="A1237" s="4">
        <v>38476351</v>
      </c>
      <c r="B1237" s="1">
        <v>43653</v>
      </c>
      <c r="C1237" s="13">
        <v>0.5658936342592592</v>
      </c>
      <c r="D1237" t="s">
        <v>129</v>
      </c>
      <c r="E1237" t="s">
        <v>130</v>
      </c>
      <c r="F1237">
        <v>2.02</v>
      </c>
      <c r="G1237" t="s">
        <v>130</v>
      </c>
      <c r="H1237">
        <v>35.844999999999999</v>
      </c>
      <c r="I1237">
        <v>-117.657</v>
      </c>
      <c r="J1237">
        <v>7.3</v>
      </c>
      <c r="K1237" t="s">
        <v>131</v>
      </c>
      <c r="L1237">
        <v>27</v>
      </c>
      <c r="M1237">
        <v>0.15</v>
      </c>
      <c r="N1237">
        <v>0.32</v>
      </c>
      <c r="O1237">
        <v>0.75</v>
      </c>
      <c r="P1237">
        <v>0</v>
      </c>
      <c r="Q1237">
        <v>150</v>
      </c>
      <c r="R1237">
        <v>55</v>
      </c>
      <c r="S1237">
        <v>-94</v>
      </c>
      <c r="T1237">
        <v>20</v>
      </c>
      <c r="U1237">
        <v>20</v>
      </c>
      <c r="V1237">
        <v>16</v>
      </c>
      <c r="W1237">
        <v>12</v>
      </c>
      <c r="X1237" t="s">
        <v>131</v>
      </c>
      <c r="Y1237">
        <v>98</v>
      </c>
      <c r="Z1237">
        <v>33</v>
      </c>
      <c r="AA1237">
        <v>13</v>
      </c>
      <c r="AB1237">
        <v>126</v>
      </c>
    </row>
    <row r="1238" spans="1:28" x14ac:dyDescent="0.2">
      <c r="A1238" s="4">
        <v>38476607</v>
      </c>
      <c r="B1238" s="1">
        <v>43653</v>
      </c>
      <c r="C1238" s="13">
        <v>0.59324386574074073</v>
      </c>
      <c r="D1238" t="s">
        <v>129</v>
      </c>
      <c r="E1238" t="s">
        <v>130</v>
      </c>
      <c r="F1238">
        <v>2.67</v>
      </c>
      <c r="G1238" t="s">
        <v>130</v>
      </c>
      <c r="H1238">
        <v>35.692999999999998</v>
      </c>
      <c r="I1238">
        <v>-117.548</v>
      </c>
      <c r="J1238">
        <v>9.9</v>
      </c>
      <c r="K1238" t="s">
        <v>131</v>
      </c>
      <c r="L1238">
        <v>65</v>
      </c>
      <c r="M1238">
        <v>0.14000000000000001</v>
      </c>
      <c r="N1238">
        <v>0.13</v>
      </c>
      <c r="O1238">
        <v>0.34</v>
      </c>
      <c r="P1238">
        <v>0</v>
      </c>
      <c r="Q1238">
        <v>41</v>
      </c>
      <c r="R1238">
        <v>80</v>
      </c>
      <c r="S1238">
        <v>-122</v>
      </c>
      <c r="T1238">
        <v>38</v>
      </c>
      <c r="U1238">
        <v>50</v>
      </c>
      <c r="V1238">
        <v>8</v>
      </c>
      <c r="W1238">
        <v>5</v>
      </c>
      <c r="X1238" t="s">
        <v>132</v>
      </c>
      <c r="Y1238">
        <v>51</v>
      </c>
      <c r="Z1238">
        <v>28</v>
      </c>
      <c r="AA1238">
        <v>21</v>
      </c>
      <c r="AB1238">
        <v>129</v>
      </c>
    </row>
    <row r="1239" spans="1:28" ht="17" x14ac:dyDescent="0.25">
      <c r="A1239" s="3">
        <v>38476671</v>
      </c>
      <c r="B1239" s="1">
        <v>43653</v>
      </c>
      <c r="C1239" s="13">
        <v>0.59832164351851846</v>
      </c>
      <c r="D1239" t="s">
        <v>129</v>
      </c>
      <c r="E1239" t="s">
        <v>130</v>
      </c>
      <c r="F1239">
        <v>3.33</v>
      </c>
      <c r="G1239" t="s">
        <v>130</v>
      </c>
      <c r="H1239">
        <v>35.646000000000001</v>
      </c>
      <c r="I1239">
        <v>-117.42100000000001</v>
      </c>
      <c r="J1239">
        <v>4.7</v>
      </c>
      <c r="K1239" t="s">
        <v>131</v>
      </c>
      <c r="L1239">
        <v>108</v>
      </c>
      <c r="M1239">
        <v>0.15</v>
      </c>
      <c r="N1239">
        <v>0.12</v>
      </c>
      <c r="O1239">
        <v>0.34</v>
      </c>
      <c r="P1239">
        <v>0</v>
      </c>
      <c r="Q1239">
        <v>349</v>
      </c>
      <c r="R1239">
        <v>17</v>
      </c>
      <c r="S1239">
        <v>-178</v>
      </c>
      <c r="T1239">
        <v>12</v>
      </c>
      <c r="U1239">
        <v>11</v>
      </c>
      <c r="V1239">
        <v>133</v>
      </c>
      <c r="W1239">
        <v>34</v>
      </c>
      <c r="X1239" t="s">
        <v>131</v>
      </c>
      <c r="Y1239">
        <v>100</v>
      </c>
      <c r="Z1239">
        <v>74</v>
      </c>
      <c r="AA1239">
        <v>80</v>
      </c>
      <c r="AB1239">
        <v>60</v>
      </c>
    </row>
    <row r="1240" spans="1:28" ht="17" x14ac:dyDescent="0.25">
      <c r="A1240" s="3">
        <v>38476711</v>
      </c>
      <c r="B1240" s="1">
        <v>43653</v>
      </c>
      <c r="C1240" s="13">
        <v>0.60299513888888889</v>
      </c>
      <c r="D1240" t="s">
        <v>129</v>
      </c>
      <c r="E1240" t="s">
        <v>130</v>
      </c>
      <c r="F1240">
        <v>3.04</v>
      </c>
      <c r="G1240" t="s">
        <v>130</v>
      </c>
      <c r="H1240">
        <v>35.658000000000001</v>
      </c>
      <c r="I1240">
        <v>-117.58499999999999</v>
      </c>
      <c r="J1240">
        <v>9.8000000000000007</v>
      </c>
      <c r="K1240" t="s">
        <v>131</v>
      </c>
      <c r="L1240">
        <v>101</v>
      </c>
      <c r="M1240">
        <v>0.14000000000000001</v>
      </c>
      <c r="N1240">
        <v>0.1</v>
      </c>
      <c r="O1240">
        <v>0.28999999999999998</v>
      </c>
      <c r="P1240">
        <v>0</v>
      </c>
      <c r="Q1240">
        <v>114</v>
      </c>
      <c r="R1240">
        <v>53</v>
      </c>
      <c r="S1240">
        <v>-150</v>
      </c>
      <c r="T1240">
        <v>17</v>
      </c>
      <c r="U1240">
        <v>16</v>
      </c>
      <c r="V1240">
        <v>73</v>
      </c>
      <c r="W1240">
        <v>29</v>
      </c>
      <c r="X1240" t="s">
        <v>131</v>
      </c>
      <c r="Y1240">
        <v>97</v>
      </c>
      <c r="Z1240">
        <v>47</v>
      </c>
      <c r="AA1240">
        <v>50</v>
      </c>
      <c r="AB1240">
        <v>92</v>
      </c>
    </row>
    <row r="1241" spans="1:28" x14ac:dyDescent="0.2">
      <c r="A1241" s="4">
        <v>38476735</v>
      </c>
      <c r="B1241" s="1">
        <v>43653</v>
      </c>
      <c r="C1241" s="13">
        <v>0.60559375000000004</v>
      </c>
      <c r="D1241" t="s">
        <v>129</v>
      </c>
      <c r="E1241" t="s">
        <v>130</v>
      </c>
      <c r="F1241">
        <v>2.71</v>
      </c>
      <c r="G1241" t="s">
        <v>130</v>
      </c>
      <c r="H1241">
        <v>35.674999999999997</v>
      </c>
      <c r="I1241">
        <v>-117.523</v>
      </c>
      <c r="J1241">
        <v>9.4</v>
      </c>
      <c r="K1241" t="s">
        <v>131</v>
      </c>
      <c r="L1241">
        <v>76</v>
      </c>
      <c r="M1241">
        <v>0.15</v>
      </c>
      <c r="N1241">
        <v>0.14000000000000001</v>
      </c>
      <c r="O1241">
        <v>0.41</v>
      </c>
      <c r="P1241">
        <v>0</v>
      </c>
      <c r="Q1241">
        <v>288</v>
      </c>
      <c r="R1241">
        <v>83</v>
      </c>
      <c r="S1241">
        <v>-178</v>
      </c>
      <c r="T1241">
        <v>16</v>
      </c>
      <c r="U1241">
        <v>22</v>
      </c>
      <c r="V1241">
        <v>28</v>
      </c>
      <c r="W1241">
        <v>5</v>
      </c>
      <c r="X1241" t="s">
        <v>131</v>
      </c>
      <c r="Y1241">
        <v>99</v>
      </c>
      <c r="Z1241">
        <v>30</v>
      </c>
      <c r="AA1241">
        <v>29</v>
      </c>
      <c r="AB1241">
        <v>126</v>
      </c>
    </row>
    <row r="1242" spans="1:28" ht="17" x14ac:dyDescent="0.25">
      <c r="A1242" s="3">
        <v>38476743</v>
      </c>
      <c r="B1242" s="1">
        <v>43653</v>
      </c>
      <c r="C1242" s="13">
        <v>0.60615173611111117</v>
      </c>
      <c r="D1242" t="s">
        <v>129</v>
      </c>
      <c r="E1242" t="s">
        <v>130</v>
      </c>
      <c r="F1242">
        <v>2.02</v>
      </c>
      <c r="G1242" t="s">
        <v>130</v>
      </c>
      <c r="H1242">
        <v>35.893999999999998</v>
      </c>
      <c r="I1242">
        <v>-117.69499999999999</v>
      </c>
      <c r="J1242">
        <v>9.1</v>
      </c>
      <c r="K1242" t="s">
        <v>131</v>
      </c>
      <c r="L1242">
        <v>29</v>
      </c>
      <c r="M1242">
        <v>0.25</v>
      </c>
      <c r="N1242">
        <v>0.44</v>
      </c>
      <c r="O1242">
        <v>1.1499999999999999</v>
      </c>
      <c r="P1242">
        <v>0</v>
      </c>
      <c r="Q1242">
        <v>94</v>
      </c>
      <c r="R1242">
        <v>63</v>
      </c>
      <c r="S1242">
        <v>-96</v>
      </c>
      <c r="T1242">
        <v>43</v>
      </c>
      <c r="U1242">
        <v>52</v>
      </c>
      <c r="V1242">
        <v>10</v>
      </c>
      <c r="W1242">
        <v>15</v>
      </c>
      <c r="X1242" t="s">
        <v>134</v>
      </c>
      <c r="Y1242">
        <v>31</v>
      </c>
      <c r="Z1242">
        <v>58</v>
      </c>
      <c r="AA1242">
        <v>7</v>
      </c>
      <c r="AB1242">
        <v>78</v>
      </c>
    </row>
    <row r="1243" spans="1:28" x14ac:dyDescent="0.2">
      <c r="A1243" s="4">
        <v>38476751</v>
      </c>
      <c r="B1243" s="1">
        <v>43653</v>
      </c>
      <c r="C1243" s="13">
        <v>0.60663807870370368</v>
      </c>
      <c r="D1243" t="s">
        <v>129</v>
      </c>
      <c r="E1243" t="s">
        <v>130</v>
      </c>
      <c r="F1243">
        <v>2.65</v>
      </c>
      <c r="G1243" t="s">
        <v>130</v>
      </c>
      <c r="H1243">
        <v>35.872999999999998</v>
      </c>
      <c r="I1243">
        <v>-117.72799999999999</v>
      </c>
      <c r="J1243">
        <v>7.5</v>
      </c>
      <c r="K1243" t="s">
        <v>131</v>
      </c>
      <c r="L1243">
        <v>78</v>
      </c>
      <c r="M1243">
        <v>0.11</v>
      </c>
      <c r="N1243">
        <v>0.11</v>
      </c>
      <c r="O1243">
        <v>0.34</v>
      </c>
      <c r="P1243">
        <v>0</v>
      </c>
      <c r="Q1243">
        <v>17</v>
      </c>
      <c r="R1243">
        <v>37</v>
      </c>
      <c r="S1243">
        <v>-37</v>
      </c>
      <c r="T1243">
        <v>16</v>
      </c>
      <c r="U1243">
        <v>16</v>
      </c>
      <c r="V1243">
        <v>26</v>
      </c>
      <c r="W1243">
        <v>10</v>
      </c>
      <c r="X1243" t="s">
        <v>131</v>
      </c>
      <c r="Y1243">
        <v>96</v>
      </c>
      <c r="Z1243">
        <v>33</v>
      </c>
      <c r="AA1243">
        <v>24</v>
      </c>
      <c r="AB1243">
        <v>111</v>
      </c>
    </row>
    <row r="1244" spans="1:28" ht="17" x14ac:dyDescent="0.25">
      <c r="A1244" s="3">
        <v>38476855</v>
      </c>
      <c r="B1244" s="1">
        <v>43653</v>
      </c>
      <c r="C1244" s="13">
        <v>0.61574733796296299</v>
      </c>
      <c r="D1244" t="s">
        <v>129</v>
      </c>
      <c r="E1244" t="s">
        <v>130</v>
      </c>
      <c r="F1244">
        <v>3.6</v>
      </c>
      <c r="G1244" t="s">
        <v>47</v>
      </c>
      <c r="H1244">
        <v>35.914000000000001</v>
      </c>
      <c r="I1244">
        <v>-117.711</v>
      </c>
      <c r="J1244">
        <v>2.4</v>
      </c>
      <c r="K1244" t="s">
        <v>131</v>
      </c>
      <c r="L1244">
        <v>100</v>
      </c>
      <c r="M1244">
        <v>0.15</v>
      </c>
      <c r="N1244">
        <v>0.1</v>
      </c>
      <c r="O1244">
        <v>0.18</v>
      </c>
      <c r="P1244">
        <v>0</v>
      </c>
      <c r="Q1244">
        <v>338</v>
      </c>
      <c r="R1244">
        <v>84</v>
      </c>
      <c r="S1244">
        <v>170</v>
      </c>
      <c r="T1244">
        <v>7</v>
      </c>
      <c r="U1244">
        <v>9</v>
      </c>
      <c r="V1244">
        <v>118</v>
      </c>
      <c r="W1244">
        <v>30</v>
      </c>
      <c r="X1244" t="s">
        <v>131</v>
      </c>
      <c r="Y1244">
        <v>100</v>
      </c>
      <c r="Z1244">
        <v>81</v>
      </c>
      <c r="AA1244">
        <v>64</v>
      </c>
      <c r="AB1244">
        <v>35</v>
      </c>
    </row>
    <row r="1245" spans="1:28" ht="17" x14ac:dyDescent="0.25">
      <c r="A1245" s="3">
        <v>38476903</v>
      </c>
      <c r="B1245" s="1">
        <v>43653</v>
      </c>
      <c r="C1245" s="13">
        <v>0.61997037037037039</v>
      </c>
      <c r="D1245" t="s">
        <v>129</v>
      </c>
      <c r="E1245" t="s">
        <v>130</v>
      </c>
      <c r="F1245">
        <v>2.1</v>
      </c>
      <c r="G1245" t="s">
        <v>130</v>
      </c>
      <c r="H1245">
        <v>35.89</v>
      </c>
      <c r="I1245">
        <v>-117.71599999999999</v>
      </c>
      <c r="J1245">
        <v>4.9000000000000004</v>
      </c>
      <c r="K1245" t="s">
        <v>131</v>
      </c>
      <c r="L1245">
        <v>31</v>
      </c>
      <c r="M1245">
        <v>0.16</v>
      </c>
      <c r="N1245">
        <v>0.27</v>
      </c>
      <c r="O1245">
        <v>0.62</v>
      </c>
      <c r="P1245">
        <v>0</v>
      </c>
      <c r="Q1245">
        <v>337</v>
      </c>
      <c r="R1245">
        <v>67</v>
      </c>
      <c r="S1245">
        <v>148</v>
      </c>
      <c r="T1245">
        <v>33</v>
      </c>
      <c r="U1245">
        <v>42</v>
      </c>
      <c r="V1245">
        <v>17</v>
      </c>
      <c r="W1245">
        <v>19</v>
      </c>
      <c r="X1245" t="s">
        <v>132</v>
      </c>
      <c r="Y1245">
        <v>56</v>
      </c>
      <c r="Z1245">
        <v>48</v>
      </c>
      <c r="AA1245">
        <v>6</v>
      </c>
      <c r="AB1245">
        <v>79</v>
      </c>
    </row>
    <row r="1246" spans="1:28" ht="17" x14ac:dyDescent="0.25">
      <c r="A1246" s="3">
        <v>38476927</v>
      </c>
      <c r="B1246" s="1">
        <v>43653</v>
      </c>
      <c r="C1246" s="13">
        <v>0.62145381944444444</v>
      </c>
      <c r="D1246" t="s">
        <v>129</v>
      </c>
      <c r="E1246" t="s">
        <v>130</v>
      </c>
      <c r="F1246">
        <v>2.93</v>
      </c>
      <c r="G1246" t="s">
        <v>130</v>
      </c>
      <c r="H1246">
        <v>35.895000000000003</v>
      </c>
      <c r="I1246">
        <v>-117.694</v>
      </c>
      <c r="J1246">
        <v>6.2</v>
      </c>
      <c r="K1246" t="s">
        <v>131</v>
      </c>
      <c r="L1246">
        <v>74</v>
      </c>
      <c r="M1246">
        <v>0.12</v>
      </c>
      <c r="N1246">
        <v>0.11</v>
      </c>
      <c r="O1246">
        <v>0.31</v>
      </c>
      <c r="P1246">
        <v>0</v>
      </c>
      <c r="Q1246">
        <v>166</v>
      </c>
      <c r="R1246">
        <v>87</v>
      </c>
      <c r="S1246">
        <v>-154</v>
      </c>
      <c r="T1246">
        <v>36</v>
      </c>
      <c r="U1246">
        <v>40</v>
      </c>
      <c r="V1246">
        <v>19</v>
      </c>
      <c r="W1246">
        <v>4</v>
      </c>
      <c r="X1246" t="s">
        <v>132</v>
      </c>
      <c r="Y1246">
        <v>54</v>
      </c>
      <c r="Z1246">
        <v>53</v>
      </c>
      <c r="AA1246">
        <v>19</v>
      </c>
      <c r="AB1246">
        <v>40</v>
      </c>
    </row>
    <row r="1247" spans="1:28" x14ac:dyDescent="0.2">
      <c r="A1247" s="4">
        <v>38476975</v>
      </c>
      <c r="B1247" s="1">
        <v>43653</v>
      </c>
      <c r="C1247" s="13">
        <v>0.625046875</v>
      </c>
      <c r="D1247" t="s">
        <v>129</v>
      </c>
      <c r="E1247" t="s">
        <v>130</v>
      </c>
      <c r="F1247">
        <v>2.38</v>
      </c>
      <c r="G1247" t="s">
        <v>130</v>
      </c>
      <c r="H1247">
        <v>35.631999999999998</v>
      </c>
      <c r="I1247">
        <v>-117.43</v>
      </c>
      <c r="J1247">
        <v>1.5</v>
      </c>
      <c r="K1247" t="s">
        <v>131</v>
      </c>
      <c r="L1247">
        <v>33</v>
      </c>
      <c r="M1247">
        <v>0.14000000000000001</v>
      </c>
      <c r="N1247">
        <v>0.26</v>
      </c>
      <c r="O1247">
        <v>0.99</v>
      </c>
      <c r="P1247">
        <v>0</v>
      </c>
      <c r="Q1247">
        <v>317</v>
      </c>
      <c r="R1247">
        <v>83</v>
      </c>
      <c r="S1247">
        <v>152</v>
      </c>
      <c r="T1247">
        <v>17</v>
      </c>
      <c r="U1247">
        <v>35</v>
      </c>
      <c r="V1247">
        <v>18</v>
      </c>
      <c r="W1247">
        <v>22</v>
      </c>
      <c r="X1247" t="s">
        <v>133</v>
      </c>
      <c r="Y1247">
        <v>80</v>
      </c>
      <c r="Z1247">
        <v>66</v>
      </c>
      <c r="AA1247">
        <v>18</v>
      </c>
      <c r="AB1247">
        <v>70</v>
      </c>
    </row>
    <row r="1248" spans="1:28" ht="17" x14ac:dyDescent="0.25">
      <c r="A1248" s="3">
        <v>38477007</v>
      </c>
      <c r="B1248" s="1">
        <v>43653</v>
      </c>
      <c r="C1248" s="13">
        <v>0.62852974537037032</v>
      </c>
      <c r="D1248" t="s">
        <v>129</v>
      </c>
      <c r="E1248" t="s">
        <v>130</v>
      </c>
      <c r="F1248">
        <v>2.96</v>
      </c>
      <c r="G1248" t="s">
        <v>130</v>
      </c>
      <c r="H1248">
        <v>35.575000000000003</v>
      </c>
      <c r="I1248">
        <v>-117.41500000000001</v>
      </c>
      <c r="J1248">
        <v>7.7</v>
      </c>
      <c r="K1248" t="s">
        <v>131</v>
      </c>
      <c r="L1248">
        <v>67</v>
      </c>
      <c r="M1248">
        <v>0.11</v>
      </c>
      <c r="N1248">
        <v>0.14000000000000001</v>
      </c>
      <c r="O1248">
        <v>0.33</v>
      </c>
      <c r="P1248">
        <v>0</v>
      </c>
      <c r="Q1248">
        <v>153</v>
      </c>
      <c r="R1248">
        <v>83</v>
      </c>
      <c r="S1248">
        <v>175</v>
      </c>
      <c r="T1248">
        <v>16</v>
      </c>
      <c r="U1248">
        <v>15</v>
      </c>
      <c r="V1248">
        <v>28</v>
      </c>
      <c r="W1248">
        <v>19</v>
      </c>
      <c r="X1248" t="s">
        <v>131</v>
      </c>
      <c r="Y1248">
        <v>100</v>
      </c>
      <c r="Z1248">
        <v>24</v>
      </c>
      <c r="AA1248">
        <v>22</v>
      </c>
      <c r="AB1248">
        <v>127</v>
      </c>
    </row>
    <row r="1249" spans="1:28" ht="17" x14ac:dyDescent="0.25">
      <c r="A1249" s="3">
        <v>38477047</v>
      </c>
      <c r="B1249" s="1">
        <v>43653</v>
      </c>
      <c r="C1249" s="13">
        <v>0.63065381944444443</v>
      </c>
      <c r="D1249" t="s">
        <v>129</v>
      </c>
      <c r="E1249" t="s">
        <v>130</v>
      </c>
      <c r="F1249">
        <v>2.1</v>
      </c>
      <c r="G1249" t="s">
        <v>130</v>
      </c>
      <c r="H1249">
        <v>35.75</v>
      </c>
      <c r="I1249">
        <v>-117.583</v>
      </c>
      <c r="J1249">
        <v>2.1</v>
      </c>
      <c r="K1249" t="s">
        <v>131</v>
      </c>
      <c r="L1249">
        <v>35</v>
      </c>
      <c r="M1249">
        <v>0.17</v>
      </c>
      <c r="N1249">
        <v>0.25</v>
      </c>
      <c r="O1249">
        <v>0.55000000000000004</v>
      </c>
      <c r="P1249">
        <v>0</v>
      </c>
      <c r="Q1249">
        <v>277</v>
      </c>
      <c r="R1249">
        <v>21</v>
      </c>
      <c r="S1249">
        <v>-54</v>
      </c>
      <c r="T1249">
        <v>30</v>
      </c>
      <c r="U1249">
        <v>41</v>
      </c>
      <c r="V1249">
        <v>20</v>
      </c>
      <c r="W1249">
        <v>10</v>
      </c>
      <c r="X1249" t="s">
        <v>132</v>
      </c>
      <c r="Y1249">
        <v>64</v>
      </c>
      <c r="Z1249">
        <v>66</v>
      </c>
      <c r="AA1249">
        <v>17</v>
      </c>
      <c r="AB1249">
        <v>48</v>
      </c>
    </row>
    <row r="1250" spans="1:28" x14ac:dyDescent="0.2">
      <c r="A1250" s="4">
        <v>38477063</v>
      </c>
      <c r="B1250" s="1">
        <v>43653</v>
      </c>
      <c r="C1250" s="13">
        <v>0.6333519675925926</v>
      </c>
      <c r="D1250" t="s">
        <v>129</v>
      </c>
      <c r="E1250" t="s">
        <v>130</v>
      </c>
      <c r="F1250">
        <v>2.59</v>
      </c>
      <c r="G1250" t="s">
        <v>130</v>
      </c>
      <c r="H1250">
        <v>35.912999999999997</v>
      </c>
      <c r="I1250">
        <v>-117.708</v>
      </c>
      <c r="J1250">
        <v>2.6</v>
      </c>
      <c r="K1250" t="s">
        <v>131</v>
      </c>
      <c r="L1250">
        <v>50</v>
      </c>
      <c r="M1250">
        <v>0.13</v>
      </c>
      <c r="N1250">
        <v>0.15</v>
      </c>
      <c r="O1250">
        <v>0.31</v>
      </c>
      <c r="P1250">
        <v>0</v>
      </c>
      <c r="Q1250">
        <v>345</v>
      </c>
      <c r="R1250">
        <v>87</v>
      </c>
      <c r="S1250">
        <v>-168</v>
      </c>
      <c r="T1250">
        <v>18</v>
      </c>
      <c r="U1250">
        <v>24</v>
      </c>
      <c r="V1250">
        <v>24</v>
      </c>
      <c r="W1250">
        <v>14</v>
      </c>
      <c r="X1250" t="s">
        <v>131</v>
      </c>
      <c r="Y1250">
        <v>94</v>
      </c>
      <c r="Z1250">
        <v>69</v>
      </c>
      <c r="AA1250">
        <v>23</v>
      </c>
      <c r="AB1250">
        <v>31</v>
      </c>
    </row>
    <row r="1251" spans="1:28" x14ac:dyDescent="0.2">
      <c r="A1251" s="4">
        <v>38477103</v>
      </c>
      <c r="B1251" s="1">
        <v>43653</v>
      </c>
      <c r="C1251" s="13">
        <v>0.63864456018518523</v>
      </c>
      <c r="D1251" t="s">
        <v>129</v>
      </c>
      <c r="E1251" t="s">
        <v>130</v>
      </c>
      <c r="F1251">
        <v>2.15</v>
      </c>
      <c r="G1251" t="s">
        <v>130</v>
      </c>
      <c r="H1251">
        <v>35.735999999999997</v>
      </c>
      <c r="I1251">
        <v>-117.527</v>
      </c>
      <c r="J1251">
        <v>3.1</v>
      </c>
      <c r="K1251" t="s">
        <v>131</v>
      </c>
      <c r="L1251">
        <v>35</v>
      </c>
      <c r="M1251">
        <v>0.14000000000000001</v>
      </c>
      <c r="N1251">
        <v>0.23</v>
      </c>
      <c r="O1251">
        <v>0.84</v>
      </c>
      <c r="P1251">
        <v>0</v>
      </c>
      <c r="Q1251">
        <v>290</v>
      </c>
      <c r="R1251">
        <v>69</v>
      </c>
      <c r="S1251">
        <v>-167</v>
      </c>
      <c r="T1251">
        <v>28</v>
      </c>
      <c r="U1251">
        <v>32</v>
      </c>
      <c r="V1251">
        <v>23</v>
      </c>
      <c r="W1251">
        <v>44</v>
      </c>
      <c r="X1251" t="s">
        <v>133</v>
      </c>
      <c r="Y1251">
        <v>63</v>
      </c>
      <c r="Z1251">
        <v>65</v>
      </c>
      <c r="AA1251">
        <v>13</v>
      </c>
      <c r="AB1251">
        <v>54</v>
      </c>
    </row>
    <row r="1252" spans="1:28" x14ac:dyDescent="0.2">
      <c r="A1252" s="4">
        <v>38477167</v>
      </c>
      <c r="B1252" s="1">
        <v>43653</v>
      </c>
      <c r="C1252" s="13">
        <v>0.64418831018518519</v>
      </c>
      <c r="D1252" t="s">
        <v>129</v>
      </c>
      <c r="E1252" t="s">
        <v>130</v>
      </c>
      <c r="F1252">
        <v>2.52</v>
      </c>
      <c r="G1252" t="s">
        <v>130</v>
      </c>
      <c r="H1252">
        <v>35.981999999999999</v>
      </c>
      <c r="I1252">
        <v>-117.732</v>
      </c>
      <c r="J1252">
        <v>2</v>
      </c>
      <c r="K1252" t="s">
        <v>131</v>
      </c>
      <c r="L1252">
        <v>39</v>
      </c>
      <c r="M1252">
        <v>0.09</v>
      </c>
      <c r="N1252">
        <v>0.13</v>
      </c>
      <c r="O1252">
        <v>0.18</v>
      </c>
      <c r="P1252">
        <v>0</v>
      </c>
      <c r="Q1252">
        <v>310</v>
      </c>
      <c r="R1252">
        <v>84</v>
      </c>
      <c r="S1252">
        <v>177</v>
      </c>
      <c r="T1252">
        <v>21</v>
      </c>
      <c r="U1252">
        <v>22</v>
      </c>
      <c r="V1252">
        <v>19</v>
      </c>
      <c r="W1252">
        <v>12</v>
      </c>
      <c r="X1252" t="s">
        <v>131</v>
      </c>
      <c r="Y1252">
        <v>90</v>
      </c>
      <c r="Z1252">
        <v>63</v>
      </c>
      <c r="AA1252">
        <v>17</v>
      </c>
      <c r="AB1252">
        <v>48</v>
      </c>
    </row>
    <row r="1253" spans="1:28" x14ac:dyDescent="0.2">
      <c r="A1253" s="4">
        <v>38477191</v>
      </c>
      <c r="B1253" s="1">
        <v>43653</v>
      </c>
      <c r="C1253" s="13">
        <v>0.64644120370370373</v>
      </c>
      <c r="D1253" t="s">
        <v>129</v>
      </c>
      <c r="E1253" t="s">
        <v>130</v>
      </c>
      <c r="F1253">
        <v>2.64</v>
      </c>
      <c r="G1253" t="s">
        <v>130</v>
      </c>
      <c r="H1253">
        <v>35.840000000000003</v>
      </c>
      <c r="I1253">
        <v>-117.67100000000001</v>
      </c>
      <c r="J1253">
        <v>4.5</v>
      </c>
      <c r="K1253" t="s">
        <v>131</v>
      </c>
      <c r="L1253">
        <v>51</v>
      </c>
      <c r="M1253">
        <v>0.15</v>
      </c>
      <c r="N1253">
        <v>0.17</v>
      </c>
      <c r="O1253">
        <v>0.41</v>
      </c>
      <c r="P1253">
        <v>0</v>
      </c>
      <c r="Q1253">
        <v>287</v>
      </c>
      <c r="R1253">
        <v>84</v>
      </c>
      <c r="S1253">
        <v>-178</v>
      </c>
      <c r="T1253">
        <v>21</v>
      </c>
      <c r="U1253">
        <v>19</v>
      </c>
      <c r="V1253">
        <v>22</v>
      </c>
      <c r="W1253">
        <v>8</v>
      </c>
      <c r="X1253" t="s">
        <v>131</v>
      </c>
      <c r="Y1253">
        <v>97</v>
      </c>
      <c r="Z1253">
        <v>54</v>
      </c>
      <c r="AA1253">
        <v>18</v>
      </c>
      <c r="AB1253">
        <v>66</v>
      </c>
    </row>
    <row r="1254" spans="1:28" ht="17" x14ac:dyDescent="0.25">
      <c r="A1254" s="3">
        <v>38477199</v>
      </c>
      <c r="B1254" s="1">
        <v>43653</v>
      </c>
      <c r="C1254" s="13">
        <v>0.64685983796296298</v>
      </c>
      <c r="D1254" t="s">
        <v>129</v>
      </c>
      <c r="E1254" t="s">
        <v>130</v>
      </c>
      <c r="F1254">
        <v>2.5</v>
      </c>
      <c r="G1254" t="s">
        <v>130</v>
      </c>
      <c r="H1254">
        <v>35.792000000000002</v>
      </c>
      <c r="I1254">
        <v>-117.627</v>
      </c>
      <c r="J1254">
        <v>10.9</v>
      </c>
      <c r="K1254" t="s">
        <v>131</v>
      </c>
      <c r="L1254">
        <v>42</v>
      </c>
      <c r="M1254">
        <v>0.11</v>
      </c>
      <c r="N1254">
        <v>0.16</v>
      </c>
      <c r="O1254">
        <v>0.32</v>
      </c>
      <c r="P1254">
        <v>0</v>
      </c>
      <c r="Q1254">
        <v>321</v>
      </c>
      <c r="R1254">
        <v>13</v>
      </c>
      <c r="S1254">
        <v>-38</v>
      </c>
      <c r="T1254">
        <v>46</v>
      </c>
      <c r="U1254">
        <v>46</v>
      </c>
      <c r="V1254">
        <v>9</v>
      </c>
      <c r="W1254">
        <v>12</v>
      </c>
      <c r="X1254" t="s">
        <v>134</v>
      </c>
      <c r="Y1254">
        <v>33</v>
      </c>
      <c r="Z1254">
        <v>56</v>
      </c>
      <c r="AA1254">
        <v>3</v>
      </c>
      <c r="AB1254">
        <v>83</v>
      </c>
    </row>
    <row r="1255" spans="1:28" x14ac:dyDescent="0.2">
      <c r="A1255" s="4">
        <v>38477223</v>
      </c>
      <c r="B1255" s="1">
        <v>43653</v>
      </c>
      <c r="C1255" s="13">
        <v>0.64918738425925926</v>
      </c>
      <c r="D1255" t="s">
        <v>129</v>
      </c>
      <c r="E1255" t="s">
        <v>130</v>
      </c>
      <c r="F1255">
        <v>2.62</v>
      </c>
      <c r="G1255" t="s">
        <v>130</v>
      </c>
      <c r="H1255">
        <v>35.753</v>
      </c>
      <c r="I1255">
        <v>-117.581</v>
      </c>
      <c r="J1255">
        <v>5.2</v>
      </c>
      <c r="K1255" t="s">
        <v>131</v>
      </c>
      <c r="L1255">
        <v>75</v>
      </c>
      <c r="M1255">
        <v>0.14000000000000001</v>
      </c>
      <c r="N1255">
        <v>0.13</v>
      </c>
      <c r="O1255">
        <v>0.35</v>
      </c>
      <c r="P1255">
        <v>0</v>
      </c>
      <c r="Q1255">
        <v>169</v>
      </c>
      <c r="R1255">
        <v>88</v>
      </c>
      <c r="S1255">
        <v>162</v>
      </c>
      <c r="T1255">
        <v>20</v>
      </c>
      <c r="U1255">
        <v>26</v>
      </c>
      <c r="V1255">
        <v>16</v>
      </c>
      <c r="W1255">
        <v>17</v>
      </c>
      <c r="X1255" t="s">
        <v>131</v>
      </c>
      <c r="Y1255">
        <v>91</v>
      </c>
      <c r="Z1255">
        <v>49</v>
      </c>
      <c r="AA1255">
        <v>22</v>
      </c>
      <c r="AB1255">
        <v>82</v>
      </c>
    </row>
    <row r="1256" spans="1:28" ht="17" x14ac:dyDescent="0.25">
      <c r="A1256" s="3">
        <v>38477303</v>
      </c>
      <c r="B1256" s="1">
        <v>43653</v>
      </c>
      <c r="C1256" s="13">
        <v>0.65846909722222224</v>
      </c>
      <c r="D1256" t="s">
        <v>129</v>
      </c>
      <c r="E1256" t="s">
        <v>130</v>
      </c>
      <c r="F1256">
        <v>3.56</v>
      </c>
      <c r="G1256" t="s">
        <v>130</v>
      </c>
      <c r="H1256">
        <v>35.823</v>
      </c>
      <c r="I1256">
        <v>-117.658</v>
      </c>
      <c r="J1256">
        <v>6.7</v>
      </c>
      <c r="K1256" t="s">
        <v>131</v>
      </c>
      <c r="L1256">
        <v>123</v>
      </c>
      <c r="M1256">
        <v>0.12</v>
      </c>
      <c r="N1256">
        <v>0.09</v>
      </c>
      <c r="O1256">
        <v>0.22</v>
      </c>
      <c r="P1256">
        <v>0</v>
      </c>
      <c r="Q1256">
        <v>38</v>
      </c>
      <c r="R1256">
        <v>19</v>
      </c>
      <c r="S1256">
        <v>-12</v>
      </c>
      <c r="T1256">
        <v>18</v>
      </c>
      <c r="U1256">
        <v>10</v>
      </c>
      <c r="V1256">
        <v>87</v>
      </c>
      <c r="W1256">
        <v>41</v>
      </c>
      <c r="X1256" t="s">
        <v>131</v>
      </c>
      <c r="Y1256">
        <v>99</v>
      </c>
      <c r="Z1256">
        <v>74</v>
      </c>
      <c r="AA1256">
        <v>47</v>
      </c>
      <c r="AB1256">
        <v>44</v>
      </c>
    </row>
    <row r="1257" spans="1:28" ht="17" x14ac:dyDescent="0.25">
      <c r="A1257" s="3">
        <v>38477319</v>
      </c>
      <c r="B1257" s="1">
        <v>43653</v>
      </c>
      <c r="C1257" s="13">
        <v>0.65920231481481484</v>
      </c>
      <c r="D1257" t="s">
        <v>129</v>
      </c>
      <c r="E1257" t="s">
        <v>130</v>
      </c>
      <c r="F1257">
        <v>3.15</v>
      </c>
      <c r="G1257" t="s">
        <v>130</v>
      </c>
      <c r="H1257">
        <v>35.869999999999997</v>
      </c>
      <c r="I1257">
        <v>-117.702</v>
      </c>
      <c r="J1257">
        <v>4.2</v>
      </c>
      <c r="K1257" t="s">
        <v>131</v>
      </c>
      <c r="L1257">
        <v>90</v>
      </c>
      <c r="M1257">
        <v>0.12</v>
      </c>
      <c r="N1257">
        <v>0.1</v>
      </c>
      <c r="O1257">
        <v>0.26</v>
      </c>
      <c r="P1257">
        <v>0</v>
      </c>
      <c r="Q1257">
        <v>305</v>
      </c>
      <c r="R1257">
        <v>49</v>
      </c>
      <c r="S1257">
        <v>118</v>
      </c>
      <c r="T1257">
        <v>34</v>
      </c>
      <c r="U1257">
        <v>43</v>
      </c>
      <c r="V1257">
        <v>56</v>
      </c>
      <c r="W1257">
        <v>40</v>
      </c>
      <c r="X1257" t="s">
        <v>132</v>
      </c>
      <c r="Y1257">
        <v>52</v>
      </c>
      <c r="Z1257">
        <v>77</v>
      </c>
      <c r="AA1257">
        <v>36</v>
      </c>
      <c r="AB1257">
        <v>50</v>
      </c>
    </row>
    <row r="1258" spans="1:28" ht="17" x14ac:dyDescent="0.25">
      <c r="A1258" s="3">
        <v>38477335</v>
      </c>
      <c r="B1258" s="1">
        <v>43653</v>
      </c>
      <c r="C1258" s="13">
        <v>0.66029907407407407</v>
      </c>
      <c r="D1258" t="s">
        <v>129</v>
      </c>
      <c r="E1258" t="s">
        <v>130</v>
      </c>
      <c r="F1258">
        <v>2.9</v>
      </c>
      <c r="G1258" t="s">
        <v>130</v>
      </c>
      <c r="H1258">
        <v>35.68</v>
      </c>
      <c r="I1258">
        <v>-117.51600000000001</v>
      </c>
      <c r="J1258">
        <v>9.1999999999999993</v>
      </c>
      <c r="K1258" t="s">
        <v>131</v>
      </c>
      <c r="L1258">
        <v>72</v>
      </c>
      <c r="M1258">
        <v>0.13</v>
      </c>
      <c r="N1258">
        <v>0.14000000000000001</v>
      </c>
      <c r="O1258">
        <v>0.42</v>
      </c>
      <c r="P1258">
        <v>0</v>
      </c>
      <c r="Q1258">
        <v>338</v>
      </c>
      <c r="R1258">
        <v>88</v>
      </c>
      <c r="S1258">
        <v>178</v>
      </c>
      <c r="T1258">
        <v>21</v>
      </c>
      <c r="U1258">
        <v>20</v>
      </c>
      <c r="V1258">
        <v>24</v>
      </c>
      <c r="W1258">
        <v>17</v>
      </c>
      <c r="X1258" t="s">
        <v>131</v>
      </c>
      <c r="Y1258">
        <v>98</v>
      </c>
      <c r="Z1258">
        <v>27</v>
      </c>
      <c r="AA1258">
        <v>20</v>
      </c>
      <c r="AB1258">
        <v>132</v>
      </c>
    </row>
    <row r="1259" spans="1:28" ht="17" x14ac:dyDescent="0.25">
      <c r="A1259" s="3">
        <v>38477359</v>
      </c>
      <c r="B1259" s="1">
        <v>43653</v>
      </c>
      <c r="C1259" s="13">
        <v>0.66320833333333329</v>
      </c>
      <c r="D1259" t="s">
        <v>129</v>
      </c>
      <c r="E1259" t="s">
        <v>130</v>
      </c>
      <c r="F1259">
        <v>2.02</v>
      </c>
      <c r="G1259" t="s">
        <v>130</v>
      </c>
      <c r="H1259">
        <v>35.74</v>
      </c>
      <c r="I1259">
        <v>-117.563</v>
      </c>
      <c r="J1259">
        <v>8.1999999999999993</v>
      </c>
      <c r="K1259" t="s">
        <v>131</v>
      </c>
      <c r="L1259">
        <v>34</v>
      </c>
      <c r="M1259">
        <v>0.28000000000000003</v>
      </c>
      <c r="N1259">
        <v>0.45</v>
      </c>
      <c r="O1259">
        <v>1.27</v>
      </c>
      <c r="P1259">
        <v>0</v>
      </c>
      <c r="Q1259">
        <v>147</v>
      </c>
      <c r="R1259">
        <v>59</v>
      </c>
      <c r="S1259">
        <v>-95</v>
      </c>
      <c r="T1259">
        <v>37</v>
      </c>
      <c r="U1259">
        <v>39</v>
      </c>
      <c r="V1259">
        <v>19</v>
      </c>
      <c r="W1259">
        <v>26</v>
      </c>
      <c r="X1259" t="s">
        <v>132</v>
      </c>
      <c r="Y1259">
        <v>53</v>
      </c>
      <c r="Z1259">
        <v>28</v>
      </c>
      <c r="AA1259">
        <v>17</v>
      </c>
      <c r="AB1259">
        <v>140</v>
      </c>
    </row>
    <row r="1260" spans="1:28" x14ac:dyDescent="0.2">
      <c r="A1260" s="4">
        <v>38477391</v>
      </c>
      <c r="B1260" s="1">
        <v>43653</v>
      </c>
      <c r="C1260" s="13">
        <v>0.66875219907407413</v>
      </c>
      <c r="D1260" t="s">
        <v>129</v>
      </c>
      <c r="E1260" t="s">
        <v>130</v>
      </c>
      <c r="F1260">
        <v>2.4300000000000002</v>
      </c>
      <c r="G1260" t="s">
        <v>130</v>
      </c>
      <c r="H1260">
        <v>35.828000000000003</v>
      </c>
      <c r="I1260">
        <v>-117.678</v>
      </c>
      <c r="J1260">
        <v>6</v>
      </c>
      <c r="K1260" t="s">
        <v>131</v>
      </c>
      <c r="L1260">
        <v>37</v>
      </c>
      <c r="M1260">
        <v>0.19</v>
      </c>
      <c r="N1260">
        <v>0.27</v>
      </c>
      <c r="O1260">
        <v>0.84</v>
      </c>
      <c r="P1260">
        <v>0</v>
      </c>
      <c r="Q1260">
        <v>304</v>
      </c>
      <c r="R1260">
        <v>87</v>
      </c>
      <c r="S1260">
        <v>177</v>
      </c>
      <c r="T1260">
        <v>20</v>
      </c>
      <c r="U1260">
        <v>21</v>
      </c>
      <c r="V1260">
        <v>20</v>
      </c>
      <c r="W1260">
        <v>20</v>
      </c>
      <c r="X1260" t="s">
        <v>131</v>
      </c>
      <c r="Y1260">
        <v>96</v>
      </c>
      <c r="Z1260">
        <v>24</v>
      </c>
      <c r="AA1260">
        <v>17</v>
      </c>
      <c r="AB1260">
        <v>137</v>
      </c>
    </row>
    <row r="1261" spans="1:28" x14ac:dyDescent="0.2">
      <c r="A1261" s="4">
        <v>38477399</v>
      </c>
      <c r="B1261" s="1">
        <v>43653</v>
      </c>
      <c r="C1261" s="13">
        <v>0.67128483796296301</v>
      </c>
      <c r="D1261" t="s">
        <v>129</v>
      </c>
      <c r="E1261" t="s">
        <v>130</v>
      </c>
      <c r="F1261">
        <v>2.0499999999999998</v>
      </c>
      <c r="G1261" t="s">
        <v>130</v>
      </c>
      <c r="H1261">
        <v>35.880000000000003</v>
      </c>
      <c r="I1261">
        <v>-117.71899999999999</v>
      </c>
      <c r="J1261">
        <v>2.6</v>
      </c>
      <c r="K1261" t="s">
        <v>131</v>
      </c>
      <c r="L1261">
        <v>33</v>
      </c>
      <c r="M1261">
        <v>0.21</v>
      </c>
      <c r="N1261">
        <v>0.28999999999999998</v>
      </c>
      <c r="O1261">
        <v>0.5</v>
      </c>
      <c r="P1261">
        <v>0</v>
      </c>
      <c r="Q1261">
        <v>115</v>
      </c>
      <c r="R1261">
        <v>83</v>
      </c>
      <c r="S1261">
        <v>-123</v>
      </c>
      <c r="T1261">
        <v>28</v>
      </c>
      <c r="U1261">
        <v>33</v>
      </c>
      <c r="V1261">
        <v>16</v>
      </c>
      <c r="W1261">
        <v>18</v>
      </c>
      <c r="X1261" t="s">
        <v>133</v>
      </c>
      <c r="Y1261">
        <v>71</v>
      </c>
      <c r="Z1261">
        <v>64</v>
      </c>
      <c r="AA1261">
        <v>13</v>
      </c>
      <c r="AB1261">
        <v>50</v>
      </c>
    </row>
    <row r="1262" spans="1:28" ht="17" x14ac:dyDescent="0.25">
      <c r="A1262" s="3">
        <v>38477415</v>
      </c>
      <c r="B1262" s="1">
        <v>43653</v>
      </c>
      <c r="C1262" s="13">
        <v>0.67222951388888885</v>
      </c>
      <c r="D1262" t="s">
        <v>129</v>
      </c>
      <c r="E1262" t="s">
        <v>130</v>
      </c>
      <c r="F1262">
        <v>3.05</v>
      </c>
      <c r="G1262" t="s">
        <v>130</v>
      </c>
      <c r="H1262">
        <v>35.67</v>
      </c>
      <c r="I1262">
        <v>-117.526</v>
      </c>
      <c r="J1262">
        <v>4.8</v>
      </c>
      <c r="K1262" t="s">
        <v>131</v>
      </c>
      <c r="L1262">
        <v>104</v>
      </c>
      <c r="M1262">
        <v>0.19</v>
      </c>
      <c r="N1262">
        <v>0.13</v>
      </c>
      <c r="O1262">
        <v>0.52</v>
      </c>
      <c r="P1262">
        <v>0</v>
      </c>
      <c r="Q1262">
        <v>169</v>
      </c>
      <c r="R1262">
        <v>54</v>
      </c>
      <c r="S1262">
        <v>166</v>
      </c>
      <c r="T1262">
        <v>28</v>
      </c>
      <c r="U1262">
        <v>19</v>
      </c>
      <c r="V1262">
        <v>70</v>
      </c>
      <c r="W1262">
        <v>35</v>
      </c>
      <c r="X1262" t="s">
        <v>131</v>
      </c>
      <c r="Y1262">
        <v>82</v>
      </c>
      <c r="Z1262">
        <v>45</v>
      </c>
      <c r="AA1262">
        <v>36</v>
      </c>
      <c r="AB1262">
        <v>99</v>
      </c>
    </row>
    <row r="1263" spans="1:28" x14ac:dyDescent="0.2">
      <c r="A1263" s="4">
        <v>38477575</v>
      </c>
      <c r="B1263" s="1">
        <v>43653</v>
      </c>
      <c r="C1263" s="13">
        <v>0.68870671296296304</v>
      </c>
      <c r="D1263" t="s">
        <v>129</v>
      </c>
      <c r="E1263" t="s">
        <v>130</v>
      </c>
      <c r="F1263">
        <v>2.5</v>
      </c>
      <c r="G1263" t="s">
        <v>130</v>
      </c>
      <c r="H1263">
        <v>35.634999999999998</v>
      </c>
      <c r="I1263">
        <v>-117.431</v>
      </c>
      <c r="J1263">
        <v>4.9000000000000004</v>
      </c>
      <c r="K1263" t="s">
        <v>131</v>
      </c>
      <c r="L1263">
        <v>56</v>
      </c>
      <c r="M1263">
        <v>0.12</v>
      </c>
      <c r="N1263">
        <v>0.16</v>
      </c>
      <c r="O1263">
        <v>0.38</v>
      </c>
      <c r="P1263">
        <v>0</v>
      </c>
      <c r="Q1263">
        <v>298</v>
      </c>
      <c r="R1263">
        <v>74</v>
      </c>
      <c r="S1263">
        <v>173</v>
      </c>
      <c r="T1263">
        <v>24</v>
      </c>
      <c r="U1263">
        <v>35</v>
      </c>
      <c r="V1263">
        <v>16</v>
      </c>
      <c r="W1263">
        <v>8</v>
      </c>
      <c r="X1263" t="s">
        <v>133</v>
      </c>
      <c r="Y1263">
        <v>71</v>
      </c>
      <c r="Z1263">
        <v>47</v>
      </c>
      <c r="AA1263">
        <v>22</v>
      </c>
      <c r="AB1263">
        <v>74</v>
      </c>
    </row>
    <row r="1264" spans="1:28" ht="17" x14ac:dyDescent="0.25">
      <c r="A1264" s="3">
        <v>38477583</v>
      </c>
      <c r="B1264" s="1">
        <v>43653</v>
      </c>
      <c r="C1264" s="13">
        <v>0.68904629629629632</v>
      </c>
      <c r="D1264" t="s">
        <v>129</v>
      </c>
      <c r="E1264" t="s">
        <v>130</v>
      </c>
      <c r="F1264">
        <v>2.19</v>
      </c>
      <c r="G1264" t="s">
        <v>130</v>
      </c>
      <c r="H1264">
        <v>35.887999999999998</v>
      </c>
      <c r="I1264">
        <v>-117.745</v>
      </c>
      <c r="J1264">
        <v>4.8</v>
      </c>
      <c r="K1264" t="s">
        <v>131</v>
      </c>
      <c r="L1264">
        <v>31</v>
      </c>
      <c r="M1264">
        <v>0.18</v>
      </c>
      <c r="N1264">
        <v>0.28000000000000003</v>
      </c>
      <c r="O1264">
        <v>0.62</v>
      </c>
      <c r="P1264">
        <v>0</v>
      </c>
      <c r="Q1264">
        <v>355</v>
      </c>
      <c r="R1264">
        <v>86</v>
      </c>
      <c r="S1264">
        <v>153</v>
      </c>
      <c r="T1264">
        <v>33</v>
      </c>
      <c r="U1264">
        <v>42</v>
      </c>
      <c r="V1264">
        <v>17</v>
      </c>
      <c r="W1264">
        <v>24</v>
      </c>
      <c r="X1264" t="s">
        <v>134</v>
      </c>
      <c r="Y1264">
        <v>46</v>
      </c>
      <c r="Z1264">
        <v>47</v>
      </c>
      <c r="AA1264">
        <v>2</v>
      </c>
      <c r="AB1264">
        <v>117</v>
      </c>
    </row>
    <row r="1265" spans="1:28" x14ac:dyDescent="0.2">
      <c r="A1265" s="4">
        <v>38477647</v>
      </c>
      <c r="B1265" s="1">
        <v>43653</v>
      </c>
      <c r="C1265" s="13">
        <v>0.69611377314814815</v>
      </c>
      <c r="D1265" t="s">
        <v>129</v>
      </c>
      <c r="E1265" t="s">
        <v>130</v>
      </c>
      <c r="F1265">
        <v>2.4700000000000002</v>
      </c>
      <c r="G1265" t="s">
        <v>130</v>
      </c>
      <c r="H1265">
        <v>35.814999999999998</v>
      </c>
      <c r="I1265">
        <v>-117.63500000000001</v>
      </c>
      <c r="J1265">
        <v>6</v>
      </c>
      <c r="K1265" t="s">
        <v>131</v>
      </c>
      <c r="L1265">
        <v>47</v>
      </c>
      <c r="M1265">
        <v>0.12</v>
      </c>
      <c r="N1265">
        <v>0.15</v>
      </c>
      <c r="O1265">
        <v>0.42</v>
      </c>
      <c r="P1265">
        <v>0</v>
      </c>
      <c r="Q1265">
        <v>329</v>
      </c>
      <c r="R1265">
        <v>58</v>
      </c>
      <c r="S1265">
        <v>-166</v>
      </c>
      <c r="T1265">
        <v>34</v>
      </c>
      <c r="U1265">
        <v>31</v>
      </c>
      <c r="V1265">
        <v>22</v>
      </c>
      <c r="W1265">
        <v>10</v>
      </c>
      <c r="X1265" t="s">
        <v>133</v>
      </c>
      <c r="Y1265">
        <v>63</v>
      </c>
      <c r="Z1265">
        <v>26</v>
      </c>
      <c r="AA1265">
        <v>12</v>
      </c>
      <c r="AB1265">
        <v>100</v>
      </c>
    </row>
    <row r="1266" spans="1:28" x14ac:dyDescent="0.2">
      <c r="A1266" s="4">
        <v>38477663</v>
      </c>
      <c r="B1266" s="1">
        <v>43653</v>
      </c>
      <c r="C1266" s="13">
        <v>0.69706342592592596</v>
      </c>
      <c r="D1266" t="s">
        <v>129</v>
      </c>
      <c r="E1266" t="s">
        <v>130</v>
      </c>
      <c r="F1266">
        <v>2.36</v>
      </c>
      <c r="G1266" t="s">
        <v>130</v>
      </c>
      <c r="H1266">
        <v>35.616</v>
      </c>
      <c r="I1266">
        <v>-117.414</v>
      </c>
      <c r="J1266">
        <v>5</v>
      </c>
      <c r="K1266" t="s">
        <v>131</v>
      </c>
      <c r="L1266">
        <v>34</v>
      </c>
      <c r="M1266">
        <v>0.17</v>
      </c>
      <c r="N1266">
        <v>0.32</v>
      </c>
      <c r="O1266">
        <v>0.61</v>
      </c>
      <c r="P1266">
        <v>0</v>
      </c>
      <c r="Q1266">
        <v>322</v>
      </c>
      <c r="R1266">
        <v>78</v>
      </c>
      <c r="S1266">
        <v>176</v>
      </c>
      <c r="T1266">
        <v>18</v>
      </c>
      <c r="U1266">
        <v>22</v>
      </c>
      <c r="V1266">
        <v>23</v>
      </c>
      <c r="W1266">
        <v>22</v>
      </c>
      <c r="X1266" t="s">
        <v>131</v>
      </c>
      <c r="Y1266">
        <v>95</v>
      </c>
      <c r="Z1266">
        <v>44</v>
      </c>
      <c r="AA1266">
        <v>16</v>
      </c>
      <c r="AB1266">
        <v>96</v>
      </c>
    </row>
    <row r="1267" spans="1:28" x14ac:dyDescent="0.2">
      <c r="A1267" s="4">
        <v>38477743</v>
      </c>
      <c r="B1267" s="1">
        <v>43653</v>
      </c>
      <c r="C1267" s="13">
        <v>0.70824293981481479</v>
      </c>
      <c r="D1267" t="s">
        <v>129</v>
      </c>
      <c r="E1267" t="s">
        <v>130</v>
      </c>
      <c r="F1267">
        <v>2.39</v>
      </c>
      <c r="G1267" t="s">
        <v>130</v>
      </c>
      <c r="H1267">
        <v>35.848999999999997</v>
      </c>
      <c r="I1267">
        <v>-117.678</v>
      </c>
      <c r="J1267">
        <v>2.4</v>
      </c>
      <c r="K1267" t="s">
        <v>131</v>
      </c>
      <c r="L1267">
        <v>38</v>
      </c>
      <c r="M1267">
        <v>0.25</v>
      </c>
      <c r="N1267">
        <v>0.37</v>
      </c>
      <c r="O1267">
        <v>0.56999999999999995</v>
      </c>
      <c r="P1267">
        <v>0</v>
      </c>
      <c r="Q1267">
        <v>327</v>
      </c>
      <c r="R1267">
        <v>49</v>
      </c>
      <c r="S1267">
        <v>-175</v>
      </c>
      <c r="T1267">
        <v>24</v>
      </c>
      <c r="U1267">
        <v>21</v>
      </c>
      <c r="V1267">
        <v>20</v>
      </c>
      <c r="W1267">
        <v>0</v>
      </c>
      <c r="X1267" t="s">
        <v>131</v>
      </c>
      <c r="Y1267">
        <v>88</v>
      </c>
      <c r="Z1267">
        <v>69</v>
      </c>
      <c r="AA1267">
        <v>17</v>
      </c>
      <c r="AB1267">
        <v>41</v>
      </c>
    </row>
    <row r="1268" spans="1:28" x14ac:dyDescent="0.2">
      <c r="A1268" s="4">
        <v>38477751</v>
      </c>
      <c r="B1268" s="1">
        <v>43653</v>
      </c>
      <c r="C1268" s="13">
        <v>0.70886504629629632</v>
      </c>
      <c r="D1268" t="s">
        <v>129</v>
      </c>
      <c r="E1268" t="s">
        <v>130</v>
      </c>
      <c r="F1268">
        <v>2.64</v>
      </c>
      <c r="G1268" t="s">
        <v>130</v>
      </c>
      <c r="H1268">
        <v>35.765999999999998</v>
      </c>
      <c r="I1268">
        <v>-117.574</v>
      </c>
      <c r="J1268">
        <v>10.9</v>
      </c>
      <c r="K1268" t="s">
        <v>131</v>
      </c>
      <c r="L1268">
        <v>61</v>
      </c>
      <c r="M1268">
        <v>0.13</v>
      </c>
      <c r="N1268">
        <v>0.14000000000000001</v>
      </c>
      <c r="O1268">
        <v>0.28999999999999998</v>
      </c>
      <c r="P1268">
        <v>0</v>
      </c>
      <c r="Q1268">
        <v>303</v>
      </c>
      <c r="R1268">
        <v>87</v>
      </c>
      <c r="S1268">
        <v>-174</v>
      </c>
      <c r="T1268">
        <v>14</v>
      </c>
      <c r="U1268">
        <v>14</v>
      </c>
      <c r="V1268">
        <v>17</v>
      </c>
      <c r="W1268">
        <v>3</v>
      </c>
      <c r="X1268" t="s">
        <v>131</v>
      </c>
      <c r="Y1268">
        <v>100</v>
      </c>
      <c r="Z1268">
        <v>40</v>
      </c>
      <c r="AA1268">
        <v>24</v>
      </c>
      <c r="AB1268">
        <v>113</v>
      </c>
    </row>
    <row r="1269" spans="1:28" x14ac:dyDescent="0.2">
      <c r="A1269" s="4">
        <v>38477831</v>
      </c>
      <c r="B1269" s="1">
        <v>43653</v>
      </c>
      <c r="C1269" s="13">
        <v>0.7151185185185186</v>
      </c>
      <c r="D1269" t="s">
        <v>129</v>
      </c>
      <c r="E1269" t="s">
        <v>130</v>
      </c>
      <c r="F1269">
        <v>2.1800000000000002</v>
      </c>
      <c r="G1269" t="s">
        <v>130</v>
      </c>
      <c r="H1269">
        <v>35.872</v>
      </c>
      <c r="I1269">
        <v>-117.717</v>
      </c>
      <c r="J1269">
        <v>2.9</v>
      </c>
      <c r="K1269" t="s">
        <v>131</v>
      </c>
      <c r="L1269">
        <v>31</v>
      </c>
      <c r="M1269">
        <v>0.17</v>
      </c>
      <c r="N1269">
        <v>0.3</v>
      </c>
      <c r="O1269">
        <v>0.59</v>
      </c>
      <c r="P1269">
        <v>0</v>
      </c>
      <c r="Q1269">
        <v>130</v>
      </c>
      <c r="R1269">
        <v>83</v>
      </c>
      <c r="S1269">
        <v>-168</v>
      </c>
      <c r="T1269">
        <v>34</v>
      </c>
      <c r="U1269">
        <v>26</v>
      </c>
      <c r="V1269">
        <v>17</v>
      </c>
      <c r="W1269">
        <v>23</v>
      </c>
      <c r="X1269" t="s">
        <v>133</v>
      </c>
      <c r="Y1269">
        <v>71</v>
      </c>
      <c r="Z1269">
        <v>70</v>
      </c>
      <c r="AA1269">
        <v>10</v>
      </c>
      <c r="AB1269">
        <v>33</v>
      </c>
    </row>
    <row r="1270" spans="1:28" x14ac:dyDescent="0.2">
      <c r="A1270" s="4">
        <v>38477999</v>
      </c>
      <c r="B1270" s="1">
        <v>43653</v>
      </c>
      <c r="C1270" s="13">
        <v>0.72925462962962972</v>
      </c>
      <c r="D1270" t="s">
        <v>129</v>
      </c>
      <c r="E1270" t="s">
        <v>130</v>
      </c>
      <c r="F1270">
        <v>2.0299999999999998</v>
      </c>
      <c r="G1270" t="s">
        <v>130</v>
      </c>
      <c r="H1270">
        <v>35.921999999999997</v>
      </c>
      <c r="I1270">
        <v>-117.71899999999999</v>
      </c>
      <c r="J1270">
        <v>2.8</v>
      </c>
      <c r="K1270" t="s">
        <v>131</v>
      </c>
      <c r="L1270">
        <v>27</v>
      </c>
      <c r="M1270">
        <v>0.13</v>
      </c>
      <c r="N1270">
        <v>0.24</v>
      </c>
      <c r="O1270">
        <v>0.34</v>
      </c>
      <c r="P1270">
        <v>0</v>
      </c>
      <c r="Q1270">
        <v>2</v>
      </c>
      <c r="R1270">
        <v>83</v>
      </c>
      <c r="S1270">
        <v>-171</v>
      </c>
      <c r="T1270">
        <v>33</v>
      </c>
      <c r="U1270">
        <v>32</v>
      </c>
      <c r="V1270">
        <v>17</v>
      </c>
      <c r="W1270">
        <v>18</v>
      </c>
      <c r="X1270" t="s">
        <v>133</v>
      </c>
      <c r="Y1270">
        <v>60</v>
      </c>
      <c r="Z1270">
        <v>64</v>
      </c>
      <c r="AA1270">
        <v>9</v>
      </c>
      <c r="AB1270">
        <v>34</v>
      </c>
    </row>
    <row r="1271" spans="1:28" x14ac:dyDescent="0.2">
      <c r="A1271" s="4">
        <v>38478015</v>
      </c>
      <c r="B1271" s="1">
        <v>43653</v>
      </c>
      <c r="C1271" s="13">
        <v>0.72985590277777768</v>
      </c>
      <c r="D1271" t="s">
        <v>129</v>
      </c>
      <c r="E1271" t="s">
        <v>130</v>
      </c>
      <c r="F1271">
        <v>2.31</v>
      </c>
      <c r="G1271" t="s">
        <v>130</v>
      </c>
      <c r="H1271">
        <v>35.648000000000003</v>
      </c>
      <c r="I1271">
        <v>-117.453</v>
      </c>
      <c r="J1271">
        <v>9.4</v>
      </c>
      <c r="K1271" t="s">
        <v>131</v>
      </c>
      <c r="L1271">
        <v>40</v>
      </c>
      <c r="M1271">
        <v>0.19</v>
      </c>
      <c r="N1271">
        <v>0.3</v>
      </c>
      <c r="O1271">
        <v>0.77</v>
      </c>
      <c r="P1271">
        <v>0</v>
      </c>
      <c r="Q1271">
        <v>160</v>
      </c>
      <c r="R1271">
        <v>89</v>
      </c>
      <c r="S1271">
        <v>179</v>
      </c>
      <c r="T1271">
        <v>17</v>
      </c>
      <c r="U1271">
        <v>17</v>
      </c>
      <c r="V1271">
        <v>23</v>
      </c>
      <c r="W1271">
        <v>18</v>
      </c>
      <c r="X1271" t="s">
        <v>131</v>
      </c>
      <c r="Y1271">
        <v>100</v>
      </c>
      <c r="Z1271">
        <v>27</v>
      </c>
      <c r="AA1271">
        <v>21</v>
      </c>
      <c r="AB1271">
        <v>127</v>
      </c>
    </row>
    <row r="1272" spans="1:28" x14ac:dyDescent="0.2">
      <c r="A1272" s="4">
        <v>38478039</v>
      </c>
      <c r="B1272" s="1">
        <v>43653</v>
      </c>
      <c r="C1272" s="13">
        <v>0.73130173611111104</v>
      </c>
      <c r="D1272" t="s">
        <v>129</v>
      </c>
      <c r="E1272" t="s">
        <v>130</v>
      </c>
      <c r="F1272">
        <v>2.5</v>
      </c>
      <c r="G1272" t="s">
        <v>130</v>
      </c>
      <c r="H1272">
        <v>35.854999999999997</v>
      </c>
      <c r="I1272">
        <v>-117.69</v>
      </c>
      <c r="J1272">
        <v>6.9</v>
      </c>
      <c r="K1272" t="s">
        <v>131</v>
      </c>
      <c r="L1272">
        <v>43</v>
      </c>
      <c r="M1272">
        <v>0.09</v>
      </c>
      <c r="N1272">
        <v>0.15</v>
      </c>
      <c r="O1272">
        <v>0.31</v>
      </c>
      <c r="P1272">
        <v>0</v>
      </c>
      <c r="Q1272">
        <v>153</v>
      </c>
      <c r="R1272">
        <v>87</v>
      </c>
      <c r="S1272">
        <v>173</v>
      </c>
      <c r="T1272">
        <v>18</v>
      </c>
      <c r="U1272">
        <v>19</v>
      </c>
      <c r="V1272">
        <v>25</v>
      </c>
      <c r="W1272">
        <v>2</v>
      </c>
      <c r="X1272" t="s">
        <v>131</v>
      </c>
      <c r="Y1272">
        <v>99</v>
      </c>
      <c r="Z1272">
        <v>32</v>
      </c>
      <c r="AA1272">
        <v>21</v>
      </c>
      <c r="AB1272">
        <v>111</v>
      </c>
    </row>
    <row r="1273" spans="1:28" ht="17" x14ac:dyDescent="0.25">
      <c r="A1273" s="3">
        <v>38478047</v>
      </c>
      <c r="B1273" s="1">
        <v>43653</v>
      </c>
      <c r="C1273" s="13">
        <v>0.73151469907407407</v>
      </c>
      <c r="D1273" t="s">
        <v>129</v>
      </c>
      <c r="E1273" t="s">
        <v>130</v>
      </c>
      <c r="F1273">
        <v>2.83</v>
      </c>
      <c r="G1273" t="s">
        <v>130</v>
      </c>
      <c r="H1273">
        <v>35.853000000000002</v>
      </c>
      <c r="I1273">
        <v>-117.693</v>
      </c>
      <c r="J1273">
        <v>6</v>
      </c>
      <c r="K1273" t="s">
        <v>131</v>
      </c>
      <c r="L1273">
        <v>44</v>
      </c>
      <c r="M1273">
        <v>0.14000000000000001</v>
      </c>
      <c r="N1273">
        <v>0.18</v>
      </c>
      <c r="O1273">
        <v>0.59</v>
      </c>
      <c r="P1273">
        <v>0</v>
      </c>
      <c r="Q1273">
        <v>159</v>
      </c>
      <c r="R1273">
        <v>80</v>
      </c>
      <c r="S1273">
        <v>173</v>
      </c>
      <c r="T1273">
        <v>32</v>
      </c>
      <c r="U1273">
        <v>35</v>
      </c>
      <c r="V1273">
        <v>17</v>
      </c>
      <c r="W1273">
        <v>8</v>
      </c>
      <c r="X1273" t="s">
        <v>133</v>
      </c>
      <c r="Y1273">
        <v>60</v>
      </c>
      <c r="Z1273">
        <v>29</v>
      </c>
      <c r="AA1273">
        <v>8</v>
      </c>
      <c r="AB1273">
        <v>153</v>
      </c>
    </row>
    <row r="1274" spans="1:28" ht="17" x14ac:dyDescent="0.25">
      <c r="A1274" s="3">
        <v>38478143</v>
      </c>
      <c r="B1274" s="1">
        <v>43653</v>
      </c>
      <c r="C1274" s="13">
        <v>0.73899733796296296</v>
      </c>
      <c r="D1274" t="s">
        <v>129</v>
      </c>
      <c r="E1274" t="s">
        <v>130</v>
      </c>
      <c r="F1274">
        <v>2.9</v>
      </c>
      <c r="G1274" t="s">
        <v>130</v>
      </c>
      <c r="H1274">
        <v>35.642000000000003</v>
      </c>
      <c r="I1274">
        <v>-117.46899999999999</v>
      </c>
      <c r="J1274">
        <v>6</v>
      </c>
      <c r="K1274" t="s">
        <v>131</v>
      </c>
      <c r="L1274">
        <v>77</v>
      </c>
      <c r="M1274">
        <v>0.13</v>
      </c>
      <c r="N1274">
        <v>0.12</v>
      </c>
      <c r="O1274">
        <v>0.47</v>
      </c>
      <c r="P1274">
        <v>0</v>
      </c>
      <c r="Q1274">
        <v>144</v>
      </c>
      <c r="R1274">
        <v>56</v>
      </c>
      <c r="S1274">
        <v>-121</v>
      </c>
      <c r="T1274">
        <v>37</v>
      </c>
      <c r="U1274">
        <v>38</v>
      </c>
      <c r="V1274">
        <v>23</v>
      </c>
      <c r="W1274">
        <v>0</v>
      </c>
      <c r="X1274" t="s">
        <v>132</v>
      </c>
      <c r="Y1274">
        <v>55</v>
      </c>
      <c r="Z1274">
        <v>30</v>
      </c>
      <c r="AA1274">
        <v>22</v>
      </c>
      <c r="AB1274">
        <v>107</v>
      </c>
    </row>
    <row r="1275" spans="1:28" x14ac:dyDescent="0.2">
      <c r="A1275" s="4">
        <v>38478183</v>
      </c>
      <c r="B1275" s="1">
        <v>43653</v>
      </c>
      <c r="C1275" s="13">
        <v>0.74126261574074082</v>
      </c>
      <c r="D1275" t="s">
        <v>129</v>
      </c>
      <c r="E1275" t="s">
        <v>130</v>
      </c>
      <c r="F1275">
        <v>2.86</v>
      </c>
      <c r="G1275" t="s">
        <v>130</v>
      </c>
      <c r="H1275">
        <v>35.892000000000003</v>
      </c>
      <c r="I1275">
        <v>-117.681</v>
      </c>
      <c r="J1275">
        <v>8.6</v>
      </c>
      <c r="K1275" t="s">
        <v>131</v>
      </c>
      <c r="L1275">
        <v>81</v>
      </c>
      <c r="M1275">
        <v>0.13</v>
      </c>
      <c r="N1275">
        <v>0.11</v>
      </c>
      <c r="O1275">
        <v>0.27</v>
      </c>
      <c r="P1275">
        <v>0</v>
      </c>
      <c r="Q1275">
        <v>334</v>
      </c>
      <c r="R1275">
        <v>72</v>
      </c>
      <c r="S1275">
        <v>-169</v>
      </c>
      <c r="T1275">
        <v>24</v>
      </c>
      <c r="U1275">
        <v>16</v>
      </c>
      <c r="V1275">
        <v>27</v>
      </c>
      <c r="W1275">
        <v>8</v>
      </c>
      <c r="X1275" t="s">
        <v>131</v>
      </c>
      <c r="Y1275">
        <v>93</v>
      </c>
      <c r="Z1275">
        <v>38</v>
      </c>
      <c r="AA1275">
        <v>28</v>
      </c>
      <c r="AB1275">
        <v>106</v>
      </c>
    </row>
    <row r="1276" spans="1:28" x14ac:dyDescent="0.2">
      <c r="A1276" s="4">
        <v>38478199</v>
      </c>
      <c r="B1276" s="1">
        <v>43653</v>
      </c>
      <c r="C1276" s="13">
        <v>0.74300347222222218</v>
      </c>
      <c r="D1276" t="s">
        <v>129</v>
      </c>
      <c r="E1276" t="s">
        <v>130</v>
      </c>
      <c r="F1276">
        <v>2.35</v>
      </c>
      <c r="G1276" t="s">
        <v>130</v>
      </c>
      <c r="H1276">
        <v>35.799999999999997</v>
      </c>
      <c r="I1276">
        <v>-117.626</v>
      </c>
      <c r="J1276">
        <v>2.9</v>
      </c>
      <c r="K1276" t="s">
        <v>131</v>
      </c>
      <c r="L1276">
        <v>44</v>
      </c>
      <c r="M1276">
        <v>0.15</v>
      </c>
      <c r="N1276">
        <v>0.19</v>
      </c>
      <c r="O1276">
        <v>0.36</v>
      </c>
      <c r="P1276">
        <v>0</v>
      </c>
      <c r="Q1276">
        <v>329</v>
      </c>
      <c r="R1276">
        <v>85</v>
      </c>
      <c r="S1276">
        <v>-171</v>
      </c>
      <c r="T1276">
        <v>22</v>
      </c>
      <c r="U1276">
        <v>25</v>
      </c>
      <c r="V1276">
        <v>20</v>
      </c>
      <c r="W1276">
        <v>4</v>
      </c>
      <c r="X1276" t="s">
        <v>131</v>
      </c>
      <c r="Y1276">
        <v>93</v>
      </c>
      <c r="Z1276">
        <v>60</v>
      </c>
      <c r="AA1276">
        <v>10</v>
      </c>
      <c r="AB1276">
        <v>58</v>
      </c>
    </row>
    <row r="1277" spans="1:28" ht="17" x14ac:dyDescent="0.25">
      <c r="A1277" s="3">
        <v>38478335</v>
      </c>
      <c r="B1277" s="1">
        <v>43653</v>
      </c>
      <c r="C1277" s="13">
        <v>0.75414074074074078</v>
      </c>
      <c r="D1277" t="s">
        <v>129</v>
      </c>
      <c r="E1277" t="s">
        <v>130</v>
      </c>
      <c r="F1277">
        <v>3.07</v>
      </c>
      <c r="G1277" t="s">
        <v>130</v>
      </c>
      <c r="H1277">
        <v>35.929000000000002</v>
      </c>
      <c r="I1277">
        <v>-117.71599999999999</v>
      </c>
      <c r="J1277">
        <v>2.1</v>
      </c>
      <c r="K1277" t="s">
        <v>131</v>
      </c>
      <c r="L1277">
        <v>101</v>
      </c>
      <c r="M1277">
        <v>0.14000000000000001</v>
      </c>
      <c r="N1277">
        <v>0.1</v>
      </c>
      <c r="O1277">
        <v>0.17</v>
      </c>
      <c r="P1277">
        <v>0</v>
      </c>
      <c r="Q1277">
        <v>162</v>
      </c>
      <c r="R1277">
        <v>73</v>
      </c>
      <c r="S1277">
        <v>168</v>
      </c>
      <c r="T1277">
        <v>8</v>
      </c>
      <c r="U1277">
        <v>9</v>
      </c>
      <c r="V1277">
        <v>56</v>
      </c>
      <c r="W1277">
        <v>16</v>
      </c>
      <c r="X1277" t="s">
        <v>131</v>
      </c>
      <c r="Y1277">
        <v>100</v>
      </c>
      <c r="Z1277">
        <v>79</v>
      </c>
      <c r="AA1277">
        <v>34</v>
      </c>
      <c r="AB1277">
        <v>40</v>
      </c>
    </row>
    <row r="1278" spans="1:28" x14ac:dyDescent="0.2">
      <c r="A1278" s="4">
        <v>38478343</v>
      </c>
      <c r="B1278" s="1">
        <v>43653</v>
      </c>
      <c r="C1278" s="13">
        <v>0.75528125000000002</v>
      </c>
      <c r="D1278" t="s">
        <v>129</v>
      </c>
      <c r="E1278" t="s">
        <v>130</v>
      </c>
      <c r="F1278">
        <v>2.65</v>
      </c>
      <c r="G1278" t="s">
        <v>130</v>
      </c>
      <c r="H1278">
        <v>35.875999999999998</v>
      </c>
      <c r="I1278">
        <v>-117.684</v>
      </c>
      <c r="J1278">
        <v>3.8</v>
      </c>
      <c r="K1278" t="s">
        <v>131</v>
      </c>
      <c r="L1278">
        <v>56</v>
      </c>
      <c r="M1278">
        <v>0.13</v>
      </c>
      <c r="N1278">
        <v>0.14000000000000001</v>
      </c>
      <c r="O1278">
        <v>0.42</v>
      </c>
      <c r="P1278">
        <v>0</v>
      </c>
      <c r="Q1278">
        <v>321</v>
      </c>
      <c r="R1278">
        <v>72</v>
      </c>
      <c r="S1278">
        <v>176</v>
      </c>
      <c r="T1278">
        <v>18</v>
      </c>
      <c r="U1278">
        <v>15</v>
      </c>
      <c r="V1278">
        <v>22</v>
      </c>
      <c r="W1278">
        <v>2</v>
      </c>
      <c r="X1278" t="s">
        <v>131</v>
      </c>
      <c r="Y1278">
        <v>100</v>
      </c>
      <c r="Z1278">
        <v>60</v>
      </c>
      <c r="AA1278">
        <v>25</v>
      </c>
      <c r="AB1278">
        <v>45</v>
      </c>
    </row>
    <row r="1279" spans="1:28" ht="17" x14ac:dyDescent="0.25">
      <c r="A1279" s="3">
        <v>38478423</v>
      </c>
      <c r="B1279" s="1">
        <v>43653</v>
      </c>
      <c r="C1279" s="13">
        <v>0.76342523148148145</v>
      </c>
      <c r="D1279" t="s">
        <v>129</v>
      </c>
      <c r="E1279" t="s">
        <v>130</v>
      </c>
      <c r="F1279">
        <v>3.1</v>
      </c>
      <c r="G1279" t="s">
        <v>130</v>
      </c>
      <c r="H1279">
        <v>35.887999999999998</v>
      </c>
      <c r="I1279">
        <v>-117.733</v>
      </c>
      <c r="J1279">
        <v>5.2</v>
      </c>
      <c r="K1279" t="s">
        <v>131</v>
      </c>
      <c r="L1279">
        <v>121</v>
      </c>
      <c r="M1279">
        <v>0.14000000000000001</v>
      </c>
      <c r="N1279">
        <v>0.09</v>
      </c>
      <c r="O1279">
        <v>0.35</v>
      </c>
      <c r="P1279">
        <v>0</v>
      </c>
      <c r="Q1279">
        <v>152</v>
      </c>
      <c r="R1279">
        <v>45</v>
      </c>
      <c r="S1279">
        <v>-176</v>
      </c>
      <c r="T1279">
        <v>12</v>
      </c>
      <c r="U1279">
        <v>12</v>
      </c>
      <c r="V1279">
        <v>80</v>
      </c>
      <c r="W1279">
        <v>25</v>
      </c>
      <c r="X1279" t="s">
        <v>131</v>
      </c>
      <c r="Y1279">
        <v>98</v>
      </c>
      <c r="Z1279">
        <v>70</v>
      </c>
      <c r="AA1279">
        <v>44</v>
      </c>
      <c r="AB1279">
        <v>60</v>
      </c>
    </row>
    <row r="1280" spans="1:28" x14ac:dyDescent="0.2">
      <c r="A1280" s="4">
        <v>38478503</v>
      </c>
      <c r="B1280" s="1">
        <v>43653</v>
      </c>
      <c r="C1280" s="13">
        <v>0.76943032407407408</v>
      </c>
      <c r="D1280" t="s">
        <v>129</v>
      </c>
      <c r="E1280" t="s">
        <v>130</v>
      </c>
      <c r="F1280">
        <v>2.52</v>
      </c>
      <c r="G1280" t="s">
        <v>130</v>
      </c>
      <c r="H1280">
        <v>35.914999999999999</v>
      </c>
      <c r="I1280">
        <v>-117.708</v>
      </c>
      <c r="J1280">
        <v>5</v>
      </c>
      <c r="K1280" t="s">
        <v>131</v>
      </c>
      <c r="L1280">
        <v>62</v>
      </c>
      <c r="M1280">
        <v>0.12</v>
      </c>
      <c r="N1280">
        <v>0.12</v>
      </c>
      <c r="O1280">
        <v>0.48</v>
      </c>
      <c r="P1280">
        <v>0</v>
      </c>
      <c r="Q1280">
        <v>183</v>
      </c>
      <c r="R1280">
        <v>51</v>
      </c>
      <c r="S1280">
        <v>-126</v>
      </c>
      <c r="T1280">
        <v>13</v>
      </c>
      <c r="U1280">
        <v>12</v>
      </c>
      <c r="V1280">
        <v>25</v>
      </c>
      <c r="W1280">
        <v>11</v>
      </c>
      <c r="X1280" t="s">
        <v>131</v>
      </c>
      <c r="Y1280">
        <v>100</v>
      </c>
      <c r="Z1280">
        <v>45</v>
      </c>
      <c r="AA1280">
        <v>24</v>
      </c>
      <c r="AB1280">
        <v>76</v>
      </c>
    </row>
    <row r="1281" spans="1:28" x14ac:dyDescent="0.2">
      <c r="A1281" s="4">
        <v>38478543</v>
      </c>
      <c r="B1281" s="1">
        <v>43653</v>
      </c>
      <c r="C1281" s="13">
        <v>0.77188287037037029</v>
      </c>
      <c r="D1281" t="s">
        <v>129</v>
      </c>
      <c r="E1281" t="s">
        <v>130</v>
      </c>
      <c r="F1281">
        <v>2.15</v>
      </c>
      <c r="G1281" t="s">
        <v>130</v>
      </c>
      <c r="H1281">
        <v>35.628999999999998</v>
      </c>
      <c r="I1281">
        <v>-117.479</v>
      </c>
      <c r="J1281">
        <v>2.6</v>
      </c>
      <c r="K1281" t="s">
        <v>131</v>
      </c>
      <c r="L1281">
        <v>42</v>
      </c>
      <c r="M1281">
        <v>0.17</v>
      </c>
      <c r="N1281">
        <v>0.26</v>
      </c>
      <c r="O1281">
        <v>0.52</v>
      </c>
      <c r="P1281">
        <v>0</v>
      </c>
      <c r="Q1281">
        <v>53</v>
      </c>
      <c r="R1281">
        <v>25</v>
      </c>
      <c r="S1281">
        <v>132</v>
      </c>
      <c r="T1281">
        <v>20</v>
      </c>
      <c r="U1281">
        <v>21</v>
      </c>
      <c r="V1281">
        <v>21</v>
      </c>
      <c r="W1281">
        <v>22</v>
      </c>
      <c r="X1281" t="s">
        <v>131</v>
      </c>
      <c r="Y1281">
        <v>90</v>
      </c>
      <c r="Z1281">
        <v>62</v>
      </c>
      <c r="AA1281">
        <v>20</v>
      </c>
      <c r="AB1281">
        <v>52</v>
      </c>
    </row>
    <row r="1282" spans="1:28" ht="17" x14ac:dyDescent="0.25">
      <c r="A1282" s="3">
        <v>38478703</v>
      </c>
      <c r="B1282" s="1">
        <v>43653</v>
      </c>
      <c r="C1282" s="13">
        <v>0.78474872685185193</v>
      </c>
      <c r="D1282" t="s">
        <v>129</v>
      </c>
      <c r="E1282" t="s">
        <v>130</v>
      </c>
      <c r="F1282">
        <v>3.59</v>
      </c>
      <c r="G1282" t="s">
        <v>47</v>
      </c>
      <c r="H1282">
        <v>35.597999999999999</v>
      </c>
      <c r="I1282">
        <v>-117.428</v>
      </c>
      <c r="J1282">
        <v>6.1</v>
      </c>
      <c r="K1282" t="s">
        <v>131</v>
      </c>
      <c r="L1282">
        <v>124</v>
      </c>
      <c r="M1282">
        <v>0.14000000000000001</v>
      </c>
      <c r="N1282">
        <v>0.11</v>
      </c>
      <c r="O1282">
        <v>0.24</v>
      </c>
      <c r="P1282">
        <v>0</v>
      </c>
      <c r="Q1282">
        <v>323</v>
      </c>
      <c r="R1282">
        <v>87</v>
      </c>
      <c r="S1282">
        <v>-163</v>
      </c>
      <c r="T1282">
        <v>13</v>
      </c>
      <c r="U1282">
        <v>13</v>
      </c>
      <c r="V1282">
        <v>142</v>
      </c>
      <c r="W1282">
        <v>32</v>
      </c>
      <c r="X1282" t="s">
        <v>131</v>
      </c>
      <c r="Y1282">
        <v>100</v>
      </c>
      <c r="Z1282">
        <v>62</v>
      </c>
      <c r="AA1282">
        <v>79</v>
      </c>
      <c r="AB1282">
        <v>81</v>
      </c>
    </row>
    <row r="1283" spans="1:28" x14ac:dyDescent="0.2">
      <c r="A1283" s="4">
        <v>38478783</v>
      </c>
      <c r="B1283" s="1">
        <v>43653</v>
      </c>
      <c r="C1283" s="13">
        <v>0.7897322916666667</v>
      </c>
      <c r="D1283" t="s">
        <v>129</v>
      </c>
      <c r="E1283" t="s">
        <v>130</v>
      </c>
      <c r="F1283">
        <v>2.13</v>
      </c>
      <c r="G1283" t="s">
        <v>130</v>
      </c>
      <c r="H1283">
        <v>35.851999999999997</v>
      </c>
      <c r="I1283">
        <v>-117.67</v>
      </c>
      <c r="J1283">
        <v>6</v>
      </c>
      <c r="K1283" t="s">
        <v>131</v>
      </c>
      <c r="L1283">
        <v>50</v>
      </c>
      <c r="M1283">
        <v>0.14000000000000001</v>
      </c>
      <c r="N1283">
        <v>0.22</v>
      </c>
      <c r="O1283">
        <v>0.56000000000000005</v>
      </c>
      <c r="P1283">
        <v>0</v>
      </c>
      <c r="Q1283">
        <v>325</v>
      </c>
      <c r="R1283">
        <v>73</v>
      </c>
      <c r="S1283">
        <v>-179</v>
      </c>
      <c r="T1283">
        <v>19</v>
      </c>
      <c r="U1283">
        <v>21</v>
      </c>
      <c r="V1283">
        <v>14</v>
      </c>
      <c r="W1283">
        <v>17</v>
      </c>
      <c r="X1283" t="s">
        <v>131</v>
      </c>
      <c r="Y1283">
        <v>99</v>
      </c>
      <c r="Z1283">
        <v>39</v>
      </c>
      <c r="AA1283">
        <v>15</v>
      </c>
      <c r="AB1283">
        <v>103</v>
      </c>
    </row>
    <row r="1284" spans="1:28" x14ac:dyDescent="0.2">
      <c r="A1284" s="4">
        <v>38478799</v>
      </c>
      <c r="B1284" s="1">
        <v>43653</v>
      </c>
      <c r="C1284" s="13">
        <v>0.79095451388888893</v>
      </c>
      <c r="D1284" t="s">
        <v>129</v>
      </c>
      <c r="E1284" t="s">
        <v>130</v>
      </c>
      <c r="F1284">
        <v>2.4700000000000002</v>
      </c>
      <c r="G1284" t="s">
        <v>130</v>
      </c>
      <c r="H1284">
        <v>35.701000000000001</v>
      </c>
      <c r="I1284">
        <v>-117.51</v>
      </c>
      <c r="J1284">
        <v>7.6</v>
      </c>
      <c r="K1284" t="s">
        <v>131</v>
      </c>
      <c r="L1284">
        <v>52</v>
      </c>
      <c r="M1284">
        <v>0.13</v>
      </c>
      <c r="N1284">
        <v>0.18</v>
      </c>
      <c r="O1284">
        <v>0.68</v>
      </c>
      <c r="P1284">
        <v>0</v>
      </c>
      <c r="Q1284">
        <v>286</v>
      </c>
      <c r="R1284">
        <v>82</v>
      </c>
      <c r="S1284">
        <v>-174</v>
      </c>
      <c r="T1284">
        <v>14</v>
      </c>
      <c r="U1284">
        <v>15</v>
      </c>
      <c r="V1284">
        <v>28</v>
      </c>
      <c r="W1284">
        <v>1</v>
      </c>
      <c r="X1284" t="s">
        <v>131</v>
      </c>
      <c r="Y1284">
        <v>100</v>
      </c>
      <c r="Z1284">
        <v>27</v>
      </c>
      <c r="AA1284">
        <v>25</v>
      </c>
      <c r="AB1284">
        <v>125</v>
      </c>
    </row>
    <row r="1285" spans="1:28" ht="17" x14ac:dyDescent="0.25">
      <c r="A1285" s="3">
        <v>38478823</v>
      </c>
      <c r="B1285" s="1">
        <v>43653</v>
      </c>
      <c r="C1285" s="13">
        <v>0.79226041666666669</v>
      </c>
      <c r="D1285" t="s">
        <v>129</v>
      </c>
      <c r="E1285" t="s">
        <v>130</v>
      </c>
      <c r="F1285">
        <v>3.35</v>
      </c>
      <c r="G1285" t="s">
        <v>130</v>
      </c>
      <c r="H1285">
        <v>35.655000000000001</v>
      </c>
      <c r="I1285">
        <v>-117.47199999999999</v>
      </c>
      <c r="J1285">
        <v>3.2</v>
      </c>
      <c r="K1285" t="s">
        <v>131</v>
      </c>
      <c r="L1285">
        <v>115</v>
      </c>
      <c r="M1285">
        <v>0.14000000000000001</v>
      </c>
      <c r="N1285">
        <v>0.1</v>
      </c>
      <c r="O1285">
        <v>0.23</v>
      </c>
      <c r="P1285">
        <v>0</v>
      </c>
      <c r="Q1285">
        <v>138</v>
      </c>
      <c r="R1285">
        <v>82</v>
      </c>
      <c r="S1285">
        <v>171</v>
      </c>
      <c r="T1285">
        <v>10</v>
      </c>
      <c r="U1285">
        <v>8</v>
      </c>
      <c r="V1285">
        <v>91</v>
      </c>
      <c r="W1285">
        <v>29</v>
      </c>
      <c r="X1285" t="s">
        <v>131</v>
      </c>
      <c r="Y1285">
        <v>100</v>
      </c>
      <c r="Z1285">
        <v>77</v>
      </c>
      <c r="AA1285">
        <v>60</v>
      </c>
      <c r="AB1285">
        <v>55</v>
      </c>
    </row>
    <row r="1286" spans="1:28" x14ac:dyDescent="0.2">
      <c r="A1286" s="4">
        <v>38478839</v>
      </c>
      <c r="B1286" s="1">
        <v>43653</v>
      </c>
      <c r="C1286" s="13">
        <v>0.79330509259259252</v>
      </c>
      <c r="D1286" t="s">
        <v>129</v>
      </c>
      <c r="E1286" t="s">
        <v>130</v>
      </c>
      <c r="F1286">
        <v>2.4900000000000002</v>
      </c>
      <c r="G1286" t="s">
        <v>130</v>
      </c>
      <c r="H1286">
        <v>35.901000000000003</v>
      </c>
      <c r="I1286">
        <v>-117.73</v>
      </c>
      <c r="J1286">
        <v>2.8</v>
      </c>
      <c r="K1286" t="s">
        <v>131</v>
      </c>
      <c r="L1286">
        <v>58</v>
      </c>
      <c r="M1286">
        <v>0.22</v>
      </c>
      <c r="N1286">
        <v>0.22</v>
      </c>
      <c r="O1286">
        <v>0.44</v>
      </c>
      <c r="P1286">
        <v>0</v>
      </c>
      <c r="Q1286">
        <v>355</v>
      </c>
      <c r="R1286">
        <v>86</v>
      </c>
      <c r="S1286">
        <v>-179</v>
      </c>
      <c r="T1286">
        <v>19</v>
      </c>
      <c r="U1286">
        <v>14</v>
      </c>
      <c r="V1286">
        <v>21</v>
      </c>
      <c r="W1286">
        <v>18</v>
      </c>
      <c r="X1286" t="s">
        <v>131</v>
      </c>
      <c r="Y1286">
        <v>100</v>
      </c>
      <c r="Z1286">
        <v>64</v>
      </c>
      <c r="AA1286">
        <v>22</v>
      </c>
      <c r="AB1286">
        <v>58</v>
      </c>
    </row>
    <row r="1287" spans="1:28" x14ac:dyDescent="0.2">
      <c r="A1287" s="4">
        <v>38478847</v>
      </c>
      <c r="B1287" s="1">
        <v>43653</v>
      </c>
      <c r="C1287" s="13">
        <v>0.79399305555555555</v>
      </c>
      <c r="D1287" t="s">
        <v>129</v>
      </c>
      <c r="E1287" t="s">
        <v>130</v>
      </c>
      <c r="F1287">
        <v>2.2799999999999998</v>
      </c>
      <c r="G1287" t="s">
        <v>130</v>
      </c>
      <c r="H1287">
        <v>35.686</v>
      </c>
      <c r="I1287">
        <v>-117.545</v>
      </c>
      <c r="J1287">
        <v>0.4</v>
      </c>
      <c r="K1287" t="s">
        <v>132</v>
      </c>
      <c r="L1287">
        <v>46</v>
      </c>
      <c r="M1287">
        <v>0.22</v>
      </c>
      <c r="N1287">
        <v>0.28999999999999998</v>
      </c>
      <c r="O1287">
        <v>31.61</v>
      </c>
      <c r="P1287">
        <v>0</v>
      </c>
      <c r="Q1287">
        <v>349</v>
      </c>
      <c r="R1287">
        <v>87</v>
      </c>
      <c r="S1287">
        <v>160</v>
      </c>
      <c r="T1287">
        <v>28</v>
      </c>
      <c r="U1287">
        <v>37</v>
      </c>
      <c r="V1287">
        <v>17</v>
      </c>
      <c r="W1287">
        <v>11</v>
      </c>
      <c r="X1287" t="s">
        <v>133</v>
      </c>
      <c r="Y1287">
        <v>70</v>
      </c>
      <c r="Z1287">
        <v>71</v>
      </c>
      <c r="AA1287">
        <v>18</v>
      </c>
      <c r="AB1287">
        <v>48</v>
      </c>
    </row>
    <row r="1288" spans="1:28" x14ac:dyDescent="0.2">
      <c r="A1288" s="4">
        <v>38478911</v>
      </c>
      <c r="B1288" s="1">
        <v>43653</v>
      </c>
      <c r="C1288" s="13">
        <v>0.8004127314814814</v>
      </c>
      <c r="D1288" t="s">
        <v>129</v>
      </c>
      <c r="E1288" t="s">
        <v>130</v>
      </c>
      <c r="F1288">
        <v>2.54</v>
      </c>
      <c r="G1288" t="s">
        <v>130</v>
      </c>
      <c r="H1288">
        <v>35.817</v>
      </c>
      <c r="I1288">
        <v>-117.63200000000001</v>
      </c>
      <c r="J1288">
        <v>3.1</v>
      </c>
      <c r="K1288" t="s">
        <v>131</v>
      </c>
      <c r="L1288">
        <v>63</v>
      </c>
      <c r="M1288">
        <v>0.13</v>
      </c>
      <c r="N1288">
        <v>0.12</v>
      </c>
      <c r="O1288">
        <v>0.23</v>
      </c>
      <c r="P1288">
        <v>0</v>
      </c>
      <c r="Q1288">
        <v>343</v>
      </c>
      <c r="R1288">
        <v>83</v>
      </c>
      <c r="S1288">
        <v>-148</v>
      </c>
      <c r="T1288">
        <v>17</v>
      </c>
      <c r="U1288">
        <v>14</v>
      </c>
      <c r="V1288">
        <v>25</v>
      </c>
      <c r="W1288">
        <v>11</v>
      </c>
      <c r="X1288" t="s">
        <v>131</v>
      </c>
      <c r="Y1288">
        <v>100</v>
      </c>
      <c r="Z1288">
        <v>68</v>
      </c>
      <c r="AA1288">
        <v>28</v>
      </c>
      <c r="AB1288">
        <v>40</v>
      </c>
    </row>
    <row r="1289" spans="1:28" x14ac:dyDescent="0.2">
      <c r="A1289" s="4">
        <v>38478999</v>
      </c>
      <c r="B1289" s="1">
        <v>43653</v>
      </c>
      <c r="C1289" s="13">
        <v>0.80857083333333335</v>
      </c>
      <c r="D1289" t="s">
        <v>129</v>
      </c>
      <c r="E1289" t="s">
        <v>130</v>
      </c>
      <c r="F1289">
        <v>2.67</v>
      </c>
      <c r="G1289" t="s">
        <v>130</v>
      </c>
      <c r="H1289">
        <v>35.918999999999997</v>
      </c>
      <c r="I1289">
        <v>-117.72799999999999</v>
      </c>
      <c r="J1289">
        <v>5.9</v>
      </c>
      <c r="K1289" t="s">
        <v>131</v>
      </c>
      <c r="L1289">
        <v>59</v>
      </c>
      <c r="M1289">
        <v>0.12</v>
      </c>
      <c r="N1289">
        <v>0.12</v>
      </c>
      <c r="O1289">
        <v>0.38</v>
      </c>
      <c r="P1289">
        <v>0</v>
      </c>
      <c r="Q1289">
        <v>353</v>
      </c>
      <c r="R1289">
        <v>87</v>
      </c>
      <c r="S1289">
        <v>-168</v>
      </c>
      <c r="T1289">
        <v>22</v>
      </c>
      <c r="U1289">
        <v>22</v>
      </c>
      <c r="V1289">
        <v>19</v>
      </c>
      <c r="W1289">
        <v>0</v>
      </c>
      <c r="X1289" t="s">
        <v>131</v>
      </c>
      <c r="Y1289">
        <v>94</v>
      </c>
      <c r="Z1289">
        <v>33</v>
      </c>
      <c r="AA1289">
        <v>22</v>
      </c>
      <c r="AB1289">
        <v>101</v>
      </c>
    </row>
    <row r="1290" spans="1:28" x14ac:dyDescent="0.2">
      <c r="A1290" s="4">
        <v>38479007</v>
      </c>
      <c r="B1290" s="1">
        <v>43653</v>
      </c>
      <c r="C1290" s="13">
        <v>0.80896469907407409</v>
      </c>
      <c r="D1290" t="s">
        <v>129</v>
      </c>
      <c r="E1290" t="s">
        <v>130</v>
      </c>
      <c r="F1290">
        <v>2.68</v>
      </c>
      <c r="G1290" t="s">
        <v>130</v>
      </c>
      <c r="H1290">
        <v>35.878999999999998</v>
      </c>
      <c r="I1290">
        <v>-117.71</v>
      </c>
      <c r="J1290">
        <v>5</v>
      </c>
      <c r="K1290" t="s">
        <v>131</v>
      </c>
      <c r="L1290">
        <v>62</v>
      </c>
      <c r="M1290">
        <v>0.13</v>
      </c>
      <c r="N1290">
        <v>0.13</v>
      </c>
      <c r="O1290">
        <v>0.35</v>
      </c>
      <c r="P1290">
        <v>0</v>
      </c>
      <c r="Q1290">
        <v>302</v>
      </c>
      <c r="R1290">
        <v>71</v>
      </c>
      <c r="S1290">
        <v>-173</v>
      </c>
      <c r="T1290">
        <v>19</v>
      </c>
      <c r="U1290">
        <v>25</v>
      </c>
      <c r="V1290">
        <v>22</v>
      </c>
      <c r="W1290">
        <v>20</v>
      </c>
      <c r="X1290" t="s">
        <v>131</v>
      </c>
      <c r="Y1290">
        <v>93</v>
      </c>
      <c r="Z1290">
        <v>47</v>
      </c>
      <c r="AA1290">
        <v>20</v>
      </c>
      <c r="AB1290">
        <v>82</v>
      </c>
    </row>
    <row r="1291" spans="1:28" x14ac:dyDescent="0.2">
      <c r="A1291" s="4">
        <v>38479031</v>
      </c>
      <c r="B1291" s="1">
        <v>43653</v>
      </c>
      <c r="C1291" s="13">
        <v>0.81122592592592591</v>
      </c>
      <c r="D1291" t="s">
        <v>129</v>
      </c>
      <c r="E1291" t="s">
        <v>130</v>
      </c>
      <c r="F1291">
        <v>2.68</v>
      </c>
      <c r="G1291" t="s">
        <v>130</v>
      </c>
      <c r="H1291">
        <v>35.834000000000003</v>
      </c>
      <c r="I1291">
        <v>-117.658</v>
      </c>
      <c r="J1291">
        <v>6</v>
      </c>
      <c r="K1291" t="s">
        <v>131</v>
      </c>
      <c r="L1291">
        <v>51</v>
      </c>
      <c r="M1291">
        <v>0.14000000000000001</v>
      </c>
      <c r="N1291">
        <v>0.19</v>
      </c>
      <c r="O1291">
        <v>0.47</v>
      </c>
      <c r="P1291">
        <v>0</v>
      </c>
      <c r="Q1291">
        <v>215</v>
      </c>
      <c r="R1291">
        <v>48</v>
      </c>
      <c r="S1291">
        <v>-151</v>
      </c>
      <c r="T1291">
        <v>46</v>
      </c>
      <c r="U1291">
        <v>41</v>
      </c>
      <c r="V1291">
        <v>14</v>
      </c>
      <c r="W1291">
        <v>34</v>
      </c>
      <c r="X1291" t="s">
        <v>132</v>
      </c>
      <c r="Y1291">
        <v>56</v>
      </c>
      <c r="Z1291">
        <v>32</v>
      </c>
      <c r="AA1291">
        <v>10</v>
      </c>
      <c r="AB1291">
        <v>89</v>
      </c>
    </row>
    <row r="1292" spans="1:28" x14ac:dyDescent="0.2">
      <c r="A1292" s="4">
        <v>38479135</v>
      </c>
      <c r="B1292" s="1">
        <v>43653</v>
      </c>
      <c r="C1292" s="13">
        <v>0.81704930555555555</v>
      </c>
      <c r="D1292" t="s">
        <v>129</v>
      </c>
      <c r="E1292" t="s">
        <v>130</v>
      </c>
      <c r="F1292">
        <v>2.2400000000000002</v>
      </c>
      <c r="G1292" t="s">
        <v>130</v>
      </c>
      <c r="H1292">
        <v>35.643000000000001</v>
      </c>
      <c r="I1292">
        <v>-117.462</v>
      </c>
      <c r="J1292">
        <v>2.9</v>
      </c>
      <c r="K1292" t="s">
        <v>131</v>
      </c>
      <c r="L1292">
        <v>36</v>
      </c>
      <c r="M1292">
        <v>0.16</v>
      </c>
      <c r="N1292">
        <v>0.28999999999999998</v>
      </c>
      <c r="O1292">
        <v>0.54</v>
      </c>
      <c r="P1292">
        <v>0</v>
      </c>
      <c r="Q1292">
        <v>181</v>
      </c>
      <c r="R1292">
        <v>65</v>
      </c>
      <c r="S1292">
        <v>174</v>
      </c>
      <c r="T1292">
        <v>27</v>
      </c>
      <c r="U1292">
        <v>38</v>
      </c>
      <c r="V1292">
        <v>16</v>
      </c>
      <c r="W1292">
        <v>16</v>
      </c>
      <c r="X1292" t="s">
        <v>133</v>
      </c>
      <c r="Y1292">
        <v>75</v>
      </c>
      <c r="Z1292">
        <v>59</v>
      </c>
      <c r="AA1292">
        <v>18</v>
      </c>
      <c r="AB1292">
        <v>74</v>
      </c>
    </row>
    <row r="1293" spans="1:28" ht="17" x14ac:dyDescent="0.25">
      <c r="A1293" s="3">
        <v>38479143</v>
      </c>
      <c r="B1293" s="1">
        <v>43653</v>
      </c>
      <c r="C1293" s="13">
        <v>0.81747881944444434</v>
      </c>
      <c r="D1293" t="s">
        <v>129</v>
      </c>
      <c r="E1293" t="s">
        <v>130</v>
      </c>
      <c r="F1293">
        <v>3.14</v>
      </c>
      <c r="G1293" t="s">
        <v>130</v>
      </c>
      <c r="H1293">
        <v>35.655999999999999</v>
      </c>
      <c r="I1293">
        <v>-117.524</v>
      </c>
      <c r="J1293">
        <v>10.9</v>
      </c>
      <c r="K1293" t="s">
        <v>131</v>
      </c>
      <c r="L1293">
        <v>109</v>
      </c>
      <c r="M1293">
        <v>0.13</v>
      </c>
      <c r="N1293">
        <v>0.1</v>
      </c>
      <c r="O1293">
        <v>0.21</v>
      </c>
      <c r="P1293">
        <v>0</v>
      </c>
      <c r="Q1293">
        <v>160</v>
      </c>
      <c r="R1293">
        <v>81</v>
      </c>
      <c r="S1293">
        <v>-161</v>
      </c>
      <c r="T1293">
        <v>7</v>
      </c>
      <c r="U1293">
        <v>21</v>
      </c>
      <c r="V1293">
        <v>69</v>
      </c>
      <c r="W1293">
        <v>30</v>
      </c>
      <c r="X1293" t="s">
        <v>131</v>
      </c>
      <c r="Y1293">
        <v>100</v>
      </c>
      <c r="Z1293">
        <v>43</v>
      </c>
      <c r="AA1293">
        <v>43</v>
      </c>
      <c r="AB1293">
        <v>117</v>
      </c>
    </row>
    <row r="1294" spans="1:28" ht="17" x14ac:dyDescent="0.25">
      <c r="A1294" s="3">
        <v>38479239</v>
      </c>
      <c r="B1294" s="1">
        <v>43653</v>
      </c>
      <c r="C1294" s="13">
        <v>0.8254262731481482</v>
      </c>
      <c r="D1294" t="s">
        <v>129</v>
      </c>
      <c r="E1294" t="s">
        <v>130</v>
      </c>
      <c r="F1294">
        <v>3.03</v>
      </c>
      <c r="G1294" t="s">
        <v>130</v>
      </c>
      <c r="H1294">
        <v>35.939</v>
      </c>
      <c r="I1294">
        <v>-117.7</v>
      </c>
      <c r="J1294">
        <v>2.4</v>
      </c>
      <c r="K1294" t="s">
        <v>131</v>
      </c>
      <c r="L1294">
        <v>68</v>
      </c>
      <c r="M1294">
        <v>0.13</v>
      </c>
      <c r="N1294">
        <v>0.11</v>
      </c>
      <c r="O1294">
        <v>0.18</v>
      </c>
      <c r="P1294">
        <v>0</v>
      </c>
      <c r="Q1294">
        <v>154</v>
      </c>
      <c r="R1294">
        <v>77</v>
      </c>
      <c r="S1294">
        <v>-126</v>
      </c>
      <c r="T1294">
        <v>33</v>
      </c>
      <c r="U1294">
        <v>31</v>
      </c>
      <c r="V1294">
        <v>18</v>
      </c>
      <c r="W1294">
        <v>29</v>
      </c>
      <c r="X1294" t="s">
        <v>132</v>
      </c>
      <c r="Y1294">
        <v>55</v>
      </c>
      <c r="Z1294">
        <v>69</v>
      </c>
      <c r="AA1294">
        <v>14</v>
      </c>
      <c r="AB1294">
        <v>28</v>
      </c>
    </row>
    <row r="1295" spans="1:28" x14ac:dyDescent="0.2">
      <c r="A1295" s="4">
        <v>38479263</v>
      </c>
      <c r="B1295" s="1">
        <v>43653</v>
      </c>
      <c r="C1295" s="13">
        <v>0.82743761574074071</v>
      </c>
      <c r="D1295" t="s">
        <v>129</v>
      </c>
      <c r="E1295" t="s">
        <v>130</v>
      </c>
      <c r="F1295">
        <v>2.8</v>
      </c>
      <c r="G1295" t="s">
        <v>130</v>
      </c>
      <c r="H1295">
        <v>35.667000000000002</v>
      </c>
      <c r="I1295">
        <v>-117.498</v>
      </c>
      <c r="J1295">
        <v>10.199999999999999</v>
      </c>
      <c r="K1295" t="s">
        <v>131</v>
      </c>
      <c r="L1295">
        <v>70</v>
      </c>
      <c r="M1295">
        <v>0.14000000000000001</v>
      </c>
      <c r="N1295">
        <v>0.15</v>
      </c>
      <c r="O1295">
        <v>0.34</v>
      </c>
      <c r="P1295">
        <v>0</v>
      </c>
      <c r="Q1295">
        <v>342</v>
      </c>
      <c r="R1295">
        <v>88</v>
      </c>
      <c r="S1295">
        <v>-178</v>
      </c>
      <c r="T1295">
        <v>14</v>
      </c>
      <c r="U1295">
        <v>16</v>
      </c>
      <c r="V1295">
        <v>28</v>
      </c>
      <c r="W1295">
        <v>9</v>
      </c>
      <c r="X1295" t="s">
        <v>131</v>
      </c>
      <c r="Y1295">
        <v>100</v>
      </c>
      <c r="Z1295">
        <v>31</v>
      </c>
      <c r="AA1295">
        <v>28</v>
      </c>
      <c r="AB1295">
        <v>121</v>
      </c>
    </row>
    <row r="1296" spans="1:28" x14ac:dyDescent="0.2">
      <c r="A1296" s="4">
        <v>38479439</v>
      </c>
      <c r="B1296" s="1">
        <v>43653</v>
      </c>
      <c r="C1296" s="13">
        <v>0.83967743055555555</v>
      </c>
      <c r="D1296" t="s">
        <v>129</v>
      </c>
      <c r="E1296" t="s">
        <v>130</v>
      </c>
      <c r="F1296">
        <v>2.54</v>
      </c>
      <c r="G1296" t="s">
        <v>130</v>
      </c>
      <c r="H1296">
        <v>35.795999999999999</v>
      </c>
      <c r="I1296">
        <v>-117.627</v>
      </c>
      <c r="J1296">
        <v>4</v>
      </c>
      <c r="K1296" t="s">
        <v>131</v>
      </c>
      <c r="L1296">
        <v>56</v>
      </c>
      <c r="M1296">
        <v>0.12</v>
      </c>
      <c r="N1296">
        <v>0.13</v>
      </c>
      <c r="O1296">
        <v>0.27</v>
      </c>
      <c r="P1296">
        <v>0</v>
      </c>
      <c r="Q1296">
        <v>119</v>
      </c>
      <c r="R1296">
        <v>75</v>
      </c>
      <c r="S1296">
        <v>-107</v>
      </c>
      <c r="T1296">
        <v>28</v>
      </c>
      <c r="U1296">
        <v>30</v>
      </c>
      <c r="V1296">
        <v>16</v>
      </c>
      <c r="W1296">
        <v>17</v>
      </c>
      <c r="X1296" t="s">
        <v>133</v>
      </c>
      <c r="Y1296">
        <v>87</v>
      </c>
      <c r="Z1296">
        <v>59</v>
      </c>
      <c r="AA1296">
        <v>12</v>
      </c>
      <c r="AB1296">
        <v>66</v>
      </c>
    </row>
    <row r="1297" spans="1:28" x14ac:dyDescent="0.2">
      <c r="A1297" s="4">
        <v>38479511</v>
      </c>
      <c r="B1297" s="1">
        <v>43653</v>
      </c>
      <c r="C1297" s="13">
        <v>0.84306990740740739</v>
      </c>
      <c r="D1297" t="s">
        <v>129</v>
      </c>
      <c r="E1297" t="s">
        <v>130</v>
      </c>
      <c r="F1297">
        <v>2.52</v>
      </c>
      <c r="G1297" t="s">
        <v>130</v>
      </c>
      <c r="H1297">
        <v>35.904000000000003</v>
      </c>
      <c r="I1297">
        <v>-117.70099999999999</v>
      </c>
      <c r="J1297">
        <v>2.1</v>
      </c>
      <c r="K1297" t="s">
        <v>131</v>
      </c>
      <c r="L1297">
        <v>50</v>
      </c>
      <c r="M1297">
        <v>0.12</v>
      </c>
      <c r="N1297">
        <v>0.13</v>
      </c>
      <c r="O1297">
        <v>0.2</v>
      </c>
      <c r="P1297">
        <v>0</v>
      </c>
      <c r="Q1297">
        <v>325</v>
      </c>
      <c r="R1297">
        <v>55</v>
      </c>
      <c r="S1297">
        <v>-168</v>
      </c>
      <c r="T1297">
        <v>22</v>
      </c>
      <c r="U1297">
        <v>22</v>
      </c>
      <c r="V1297">
        <v>17</v>
      </c>
      <c r="W1297">
        <v>0</v>
      </c>
      <c r="X1297" t="s">
        <v>131</v>
      </c>
      <c r="Y1297">
        <v>83</v>
      </c>
      <c r="Z1297">
        <v>68</v>
      </c>
      <c r="AA1297">
        <v>21</v>
      </c>
      <c r="AB1297">
        <v>26</v>
      </c>
    </row>
    <row r="1298" spans="1:28" ht="17" x14ac:dyDescent="0.25">
      <c r="A1298" s="3">
        <v>38479567</v>
      </c>
      <c r="B1298" s="1">
        <v>43653</v>
      </c>
      <c r="C1298" s="13">
        <v>0.84686388888888897</v>
      </c>
      <c r="D1298" t="s">
        <v>129</v>
      </c>
      <c r="E1298" t="s">
        <v>130</v>
      </c>
      <c r="F1298">
        <v>2.0499999999999998</v>
      </c>
      <c r="G1298" t="s">
        <v>130</v>
      </c>
      <c r="H1298">
        <v>35.784999999999997</v>
      </c>
      <c r="I1298">
        <v>-117.634</v>
      </c>
      <c r="J1298">
        <v>7.7</v>
      </c>
      <c r="K1298" t="s">
        <v>131</v>
      </c>
      <c r="L1298">
        <v>41</v>
      </c>
      <c r="M1298">
        <v>0.23</v>
      </c>
      <c r="N1298">
        <v>0.31</v>
      </c>
      <c r="O1298">
        <v>0.76</v>
      </c>
      <c r="P1298">
        <v>0</v>
      </c>
      <c r="Q1298">
        <v>203</v>
      </c>
      <c r="R1298">
        <v>68</v>
      </c>
      <c r="S1298">
        <v>-105</v>
      </c>
      <c r="T1298">
        <v>41</v>
      </c>
      <c r="U1298">
        <v>43</v>
      </c>
      <c r="V1298">
        <v>16</v>
      </c>
      <c r="W1298">
        <v>24</v>
      </c>
      <c r="X1298" t="s">
        <v>132</v>
      </c>
      <c r="Y1298">
        <v>62</v>
      </c>
      <c r="Z1298">
        <v>26</v>
      </c>
      <c r="AA1298">
        <v>13</v>
      </c>
      <c r="AB1298">
        <v>123</v>
      </c>
    </row>
    <row r="1299" spans="1:28" x14ac:dyDescent="0.2">
      <c r="A1299" s="4">
        <v>38479655</v>
      </c>
      <c r="B1299" s="1">
        <v>43653</v>
      </c>
      <c r="C1299" s="13">
        <v>0.85458437499999995</v>
      </c>
      <c r="D1299" t="s">
        <v>129</v>
      </c>
      <c r="E1299" t="s">
        <v>130</v>
      </c>
      <c r="F1299">
        <v>2.67</v>
      </c>
      <c r="G1299" t="s">
        <v>130</v>
      </c>
      <c r="H1299">
        <v>35.637</v>
      </c>
      <c r="I1299">
        <v>-117.471</v>
      </c>
      <c r="J1299">
        <v>4.2</v>
      </c>
      <c r="K1299" t="s">
        <v>131</v>
      </c>
      <c r="L1299">
        <v>68</v>
      </c>
      <c r="M1299">
        <v>0.15</v>
      </c>
      <c r="N1299">
        <v>0.16</v>
      </c>
      <c r="O1299">
        <v>0.37</v>
      </c>
      <c r="P1299">
        <v>0</v>
      </c>
      <c r="Q1299">
        <v>133</v>
      </c>
      <c r="R1299">
        <v>32</v>
      </c>
      <c r="S1299">
        <v>-63</v>
      </c>
      <c r="T1299">
        <v>35</v>
      </c>
      <c r="U1299">
        <v>30</v>
      </c>
      <c r="V1299">
        <v>21</v>
      </c>
      <c r="W1299">
        <v>30</v>
      </c>
      <c r="X1299" t="s">
        <v>133</v>
      </c>
      <c r="Y1299">
        <v>76</v>
      </c>
      <c r="Z1299">
        <v>55</v>
      </c>
      <c r="AA1299">
        <v>31</v>
      </c>
      <c r="AB1299">
        <v>56</v>
      </c>
    </row>
    <row r="1300" spans="1:28" ht="17" x14ac:dyDescent="0.25">
      <c r="A1300" s="3">
        <v>38479751</v>
      </c>
      <c r="B1300" s="1">
        <v>43653</v>
      </c>
      <c r="C1300" s="13">
        <v>0.86385300925925923</v>
      </c>
      <c r="D1300" t="s">
        <v>129</v>
      </c>
      <c r="E1300" t="s">
        <v>130</v>
      </c>
      <c r="F1300">
        <v>2.08</v>
      </c>
      <c r="G1300" t="s">
        <v>130</v>
      </c>
      <c r="H1300">
        <v>35.701999999999998</v>
      </c>
      <c r="I1300">
        <v>-117.503</v>
      </c>
      <c r="J1300">
        <v>2.2000000000000002</v>
      </c>
      <c r="K1300" t="s">
        <v>131</v>
      </c>
      <c r="L1300">
        <v>37</v>
      </c>
      <c r="M1300">
        <v>0.19</v>
      </c>
      <c r="N1300">
        <v>0.31</v>
      </c>
      <c r="O1300">
        <v>0.49</v>
      </c>
      <c r="P1300">
        <v>0</v>
      </c>
      <c r="Q1300">
        <v>163</v>
      </c>
      <c r="R1300">
        <v>79</v>
      </c>
      <c r="S1300">
        <v>-150</v>
      </c>
      <c r="T1300">
        <v>31</v>
      </c>
      <c r="U1300">
        <v>40</v>
      </c>
      <c r="V1300">
        <v>18</v>
      </c>
      <c r="W1300">
        <v>28</v>
      </c>
      <c r="X1300" t="s">
        <v>132</v>
      </c>
      <c r="Y1300">
        <v>56</v>
      </c>
      <c r="Z1300">
        <v>65</v>
      </c>
      <c r="AA1300">
        <v>18</v>
      </c>
      <c r="AB1300">
        <v>49</v>
      </c>
    </row>
    <row r="1301" spans="1:28" ht="17" x14ac:dyDescent="0.25">
      <c r="A1301" s="3">
        <v>38479783</v>
      </c>
      <c r="B1301" s="1">
        <v>43653</v>
      </c>
      <c r="C1301" s="13">
        <v>0.86575335648148144</v>
      </c>
      <c r="D1301" t="s">
        <v>129</v>
      </c>
      <c r="E1301" t="s">
        <v>130</v>
      </c>
      <c r="F1301">
        <v>3.13</v>
      </c>
      <c r="G1301" t="s">
        <v>130</v>
      </c>
      <c r="H1301">
        <v>35.814</v>
      </c>
      <c r="I1301">
        <v>-117.595</v>
      </c>
      <c r="J1301">
        <v>9.6999999999999993</v>
      </c>
      <c r="K1301" t="s">
        <v>131</v>
      </c>
      <c r="L1301">
        <v>104</v>
      </c>
      <c r="M1301">
        <v>0.16</v>
      </c>
      <c r="N1301">
        <v>0.12</v>
      </c>
      <c r="O1301">
        <v>0.22</v>
      </c>
      <c r="P1301">
        <v>0</v>
      </c>
      <c r="Q1301">
        <v>170</v>
      </c>
      <c r="R1301">
        <v>46</v>
      </c>
      <c r="S1301">
        <v>162</v>
      </c>
      <c r="T1301">
        <v>38</v>
      </c>
      <c r="U1301">
        <v>37</v>
      </c>
      <c r="V1301">
        <v>60</v>
      </c>
      <c r="W1301">
        <v>39</v>
      </c>
      <c r="X1301" t="s">
        <v>132</v>
      </c>
      <c r="Y1301">
        <v>65</v>
      </c>
      <c r="Z1301">
        <v>50</v>
      </c>
      <c r="AA1301">
        <v>35</v>
      </c>
      <c r="AB1301">
        <v>113</v>
      </c>
    </row>
    <row r="1302" spans="1:28" x14ac:dyDescent="0.2">
      <c r="A1302" s="4">
        <v>38479855</v>
      </c>
      <c r="B1302" s="1">
        <v>43653</v>
      </c>
      <c r="C1302" s="13">
        <v>0.87084467592592596</v>
      </c>
      <c r="D1302" t="s">
        <v>129</v>
      </c>
      <c r="E1302" t="s">
        <v>130</v>
      </c>
      <c r="F1302">
        <v>2.5</v>
      </c>
      <c r="G1302" t="s">
        <v>130</v>
      </c>
      <c r="H1302">
        <v>35.871000000000002</v>
      </c>
      <c r="I1302">
        <v>-117.648</v>
      </c>
      <c r="J1302">
        <v>10.1</v>
      </c>
      <c r="K1302" t="s">
        <v>131</v>
      </c>
      <c r="L1302">
        <v>44</v>
      </c>
      <c r="M1302">
        <v>0.1</v>
      </c>
      <c r="N1302">
        <v>0.13</v>
      </c>
      <c r="O1302">
        <v>0.28000000000000003</v>
      </c>
      <c r="P1302">
        <v>0</v>
      </c>
      <c r="Q1302">
        <v>217</v>
      </c>
      <c r="R1302">
        <v>55</v>
      </c>
      <c r="S1302">
        <v>-68</v>
      </c>
      <c r="T1302">
        <v>27</v>
      </c>
      <c r="U1302">
        <v>34</v>
      </c>
      <c r="V1302">
        <v>13</v>
      </c>
      <c r="W1302">
        <v>0</v>
      </c>
      <c r="X1302" t="s">
        <v>133</v>
      </c>
      <c r="Y1302">
        <v>76</v>
      </c>
      <c r="Z1302">
        <v>51</v>
      </c>
      <c r="AA1302">
        <v>5</v>
      </c>
      <c r="AB1302">
        <v>90</v>
      </c>
    </row>
    <row r="1303" spans="1:28" x14ac:dyDescent="0.2">
      <c r="A1303" s="4">
        <v>38479879</v>
      </c>
      <c r="B1303" s="1">
        <v>43653</v>
      </c>
      <c r="C1303" s="13">
        <v>0.87543912037037031</v>
      </c>
      <c r="D1303" t="s">
        <v>129</v>
      </c>
      <c r="E1303" t="s">
        <v>130</v>
      </c>
      <c r="F1303">
        <v>2.42</v>
      </c>
      <c r="G1303" t="s">
        <v>130</v>
      </c>
      <c r="H1303">
        <v>35.877000000000002</v>
      </c>
      <c r="I1303">
        <v>-117.724</v>
      </c>
      <c r="J1303">
        <v>2.2000000000000002</v>
      </c>
      <c r="K1303" t="s">
        <v>131</v>
      </c>
      <c r="L1303">
        <v>46</v>
      </c>
      <c r="M1303">
        <v>0.2</v>
      </c>
      <c r="N1303">
        <v>0.22</v>
      </c>
      <c r="O1303">
        <v>0.44</v>
      </c>
      <c r="P1303">
        <v>0</v>
      </c>
      <c r="Q1303">
        <v>315</v>
      </c>
      <c r="R1303">
        <v>83</v>
      </c>
      <c r="S1303">
        <v>180</v>
      </c>
      <c r="T1303">
        <v>24</v>
      </c>
      <c r="U1303">
        <v>17</v>
      </c>
      <c r="V1303">
        <v>19</v>
      </c>
      <c r="W1303">
        <v>18</v>
      </c>
      <c r="X1303" t="s">
        <v>131</v>
      </c>
      <c r="Y1303">
        <v>97</v>
      </c>
      <c r="Z1303">
        <v>68</v>
      </c>
      <c r="AA1303">
        <v>15</v>
      </c>
      <c r="AB1303">
        <v>43</v>
      </c>
    </row>
    <row r="1304" spans="1:28" ht="17" x14ac:dyDescent="0.25">
      <c r="A1304" s="3">
        <v>38479903</v>
      </c>
      <c r="B1304" s="1">
        <v>43653</v>
      </c>
      <c r="C1304" s="13">
        <v>0.8769876157407408</v>
      </c>
      <c r="D1304" t="s">
        <v>129</v>
      </c>
      <c r="E1304" t="s">
        <v>130</v>
      </c>
      <c r="F1304">
        <v>3.47</v>
      </c>
      <c r="G1304" t="s">
        <v>130</v>
      </c>
      <c r="H1304">
        <v>35.777000000000001</v>
      </c>
      <c r="I1304">
        <v>-117.605</v>
      </c>
      <c r="J1304">
        <v>9.1</v>
      </c>
      <c r="K1304" t="s">
        <v>131</v>
      </c>
      <c r="L1304">
        <v>117</v>
      </c>
      <c r="M1304">
        <v>0.14000000000000001</v>
      </c>
      <c r="N1304">
        <v>0.11</v>
      </c>
      <c r="O1304">
        <v>0.22</v>
      </c>
      <c r="P1304">
        <v>0</v>
      </c>
      <c r="Q1304">
        <v>168</v>
      </c>
      <c r="R1304">
        <v>53</v>
      </c>
      <c r="S1304">
        <v>-168</v>
      </c>
      <c r="T1304">
        <v>11</v>
      </c>
      <c r="U1304">
        <v>11</v>
      </c>
      <c r="V1304">
        <v>86</v>
      </c>
      <c r="W1304">
        <v>30</v>
      </c>
      <c r="X1304" t="s">
        <v>131</v>
      </c>
      <c r="Y1304">
        <v>100</v>
      </c>
      <c r="Z1304">
        <v>53</v>
      </c>
      <c r="AA1304">
        <v>56</v>
      </c>
      <c r="AB1304">
        <v>103</v>
      </c>
    </row>
    <row r="1305" spans="1:28" ht="17" x14ac:dyDescent="0.25">
      <c r="A1305" s="3">
        <v>38479967</v>
      </c>
      <c r="B1305" s="1">
        <v>43653</v>
      </c>
      <c r="C1305" s="13">
        <v>0.88575995370370375</v>
      </c>
      <c r="D1305" t="s">
        <v>129</v>
      </c>
      <c r="E1305" t="s">
        <v>130</v>
      </c>
      <c r="F1305">
        <v>3.79</v>
      </c>
      <c r="G1305" t="s">
        <v>47</v>
      </c>
      <c r="H1305">
        <v>35.945999999999998</v>
      </c>
      <c r="I1305">
        <v>-117.69</v>
      </c>
      <c r="J1305">
        <v>2.4</v>
      </c>
      <c r="K1305" t="s">
        <v>131</v>
      </c>
      <c r="L1305">
        <v>104</v>
      </c>
      <c r="M1305">
        <v>0.16</v>
      </c>
      <c r="N1305">
        <v>0.1</v>
      </c>
      <c r="O1305">
        <v>0.18</v>
      </c>
      <c r="P1305">
        <v>0</v>
      </c>
      <c r="Q1305">
        <v>356</v>
      </c>
      <c r="R1305">
        <v>16</v>
      </c>
      <c r="S1305">
        <v>-28</v>
      </c>
      <c r="T1305">
        <v>24</v>
      </c>
      <c r="U1305">
        <v>15</v>
      </c>
      <c r="V1305">
        <v>100</v>
      </c>
      <c r="W1305">
        <v>32</v>
      </c>
      <c r="X1305" t="s">
        <v>131</v>
      </c>
      <c r="Y1305">
        <v>92</v>
      </c>
      <c r="Z1305">
        <v>80</v>
      </c>
      <c r="AA1305">
        <v>51</v>
      </c>
      <c r="AB1305">
        <v>41</v>
      </c>
    </row>
    <row r="1306" spans="1:28" ht="17" x14ac:dyDescent="0.25">
      <c r="A1306" s="3">
        <v>38479991</v>
      </c>
      <c r="B1306" s="1">
        <v>43653</v>
      </c>
      <c r="C1306" s="13">
        <v>0.88948437499999999</v>
      </c>
      <c r="D1306" t="s">
        <v>129</v>
      </c>
      <c r="E1306" t="s">
        <v>130</v>
      </c>
      <c r="F1306">
        <v>2.74</v>
      </c>
      <c r="G1306" t="s">
        <v>130</v>
      </c>
      <c r="H1306">
        <v>35.939</v>
      </c>
      <c r="I1306">
        <v>-117.69</v>
      </c>
      <c r="J1306">
        <v>2.7</v>
      </c>
      <c r="K1306" t="s">
        <v>131</v>
      </c>
      <c r="L1306">
        <v>61</v>
      </c>
      <c r="M1306">
        <v>0.16</v>
      </c>
      <c r="N1306">
        <v>0.16</v>
      </c>
      <c r="O1306">
        <v>0.28999999999999998</v>
      </c>
      <c r="P1306">
        <v>0</v>
      </c>
      <c r="Q1306">
        <v>147</v>
      </c>
      <c r="R1306">
        <v>90</v>
      </c>
      <c r="S1306">
        <v>-162</v>
      </c>
      <c r="T1306">
        <v>44</v>
      </c>
      <c r="U1306">
        <v>22</v>
      </c>
      <c r="V1306">
        <v>22</v>
      </c>
      <c r="W1306">
        <v>17</v>
      </c>
      <c r="X1306" t="s">
        <v>134</v>
      </c>
      <c r="Y1306">
        <v>46</v>
      </c>
      <c r="Z1306">
        <v>62</v>
      </c>
      <c r="AA1306">
        <v>23</v>
      </c>
      <c r="AB1306">
        <v>34</v>
      </c>
    </row>
    <row r="1307" spans="1:28" x14ac:dyDescent="0.2">
      <c r="A1307" s="4">
        <v>38480119</v>
      </c>
      <c r="B1307" s="1">
        <v>43653</v>
      </c>
      <c r="C1307" s="13">
        <v>0.90360277777777787</v>
      </c>
      <c r="D1307" t="s">
        <v>129</v>
      </c>
      <c r="E1307" t="s">
        <v>130</v>
      </c>
      <c r="F1307">
        <v>2.59</v>
      </c>
      <c r="G1307" t="s">
        <v>130</v>
      </c>
      <c r="H1307">
        <v>35.948</v>
      </c>
      <c r="I1307">
        <v>-117.72499999999999</v>
      </c>
      <c r="J1307">
        <v>2.5</v>
      </c>
      <c r="K1307" t="s">
        <v>131</v>
      </c>
      <c r="L1307">
        <v>53</v>
      </c>
      <c r="M1307">
        <v>0.13</v>
      </c>
      <c r="N1307">
        <v>0.14000000000000001</v>
      </c>
      <c r="O1307">
        <v>0.23</v>
      </c>
      <c r="P1307">
        <v>0</v>
      </c>
      <c r="Q1307">
        <v>304</v>
      </c>
      <c r="R1307">
        <v>81</v>
      </c>
      <c r="S1307">
        <v>175</v>
      </c>
      <c r="T1307">
        <v>14</v>
      </c>
      <c r="U1307">
        <v>13</v>
      </c>
      <c r="V1307">
        <v>25</v>
      </c>
      <c r="W1307">
        <v>13</v>
      </c>
      <c r="X1307" t="s">
        <v>131</v>
      </c>
      <c r="Y1307">
        <v>100</v>
      </c>
      <c r="Z1307">
        <v>61</v>
      </c>
      <c r="AA1307">
        <v>25</v>
      </c>
      <c r="AB1307">
        <v>49</v>
      </c>
    </row>
    <row r="1308" spans="1:28" ht="17" x14ac:dyDescent="0.25">
      <c r="A1308" s="3">
        <v>38480127</v>
      </c>
      <c r="B1308" s="1">
        <v>43653</v>
      </c>
      <c r="C1308" s="13">
        <v>0.90375729166666663</v>
      </c>
      <c r="D1308" t="s">
        <v>129</v>
      </c>
      <c r="E1308" t="s">
        <v>130</v>
      </c>
      <c r="F1308">
        <v>2.73</v>
      </c>
      <c r="G1308" t="s">
        <v>130</v>
      </c>
      <c r="H1308">
        <v>35.856999999999999</v>
      </c>
      <c r="I1308">
        <v>-117.681</v>
      </c>
      <c r="J1308">
        <v>10.3</v>
      </c>
      <c r="K1308" t="s">
        <v>131</v>
      </c>
      <c r="L1308">
        <v>47</v>
      </c>
      <c r="M1308">
        <v>0.15</v>
      </c>
      <c r="N1308">
        <v>0.2</v>
      </c>
      <c r="O1308">
        <v>0.45</v>
      </c>
      <c r="P1308">
        <v>0</v>
      </c>
      <c r="Q1308">
        <v>340</v>
      </c>
      <c r="R1308">
        <v>87</v>
      </c>
      <c r="S1308">
        <v>-171</v>
      </c>
      <c r="T1308">
        <v>43</v>
      </c>
      <c r="U1308">
        <v>45</v>
      </c>
      <c r="V1308">
        <v>13</v>
      </c>
      <c r="W1308">
        <v>18</v>
      </c>
      <c r="X1308" t="s">
        <v>134</v>
      </c>
      <c r="Y1308">
        <v>40</v>
      </c>
      <c r="Z1308">
        <v>51</v>
      </c>
      <c r="AA1308">
        <v>4</v>
      </c>
      <c r="AB1308">
        <v>96</v>
      </c>
    </row>
    <row r="1309" spans="1:28" x14ac:dyDescent="0.2">
      <c r="A1309" s="4">
        <v>38480175</v>
      </c>
      <c r="B1309" s="1">
        <v>43653</v>
      </c>
      <c r="C1309" s="13">
        <v>0.90871689814814804</v>
      </c>
      <c r="D1309" t="s">
        <v>129</v>
      </c>
      <c r="E1309" t="s">
        <v>130</v>
      </c>
      <c r="F1309">
        <v>2.39</v>
      </c>
      <c r="G1309" t="s">
        <v>130</v>
      </c>
      <c r="H1309">
        <v>35.936</v>
      </c>
      <c r="I1309">
        <v>-117.753</v>
      </c>
      <c r="J1309">
        <v>0.6</v>
      </c>
      <c r="K1309" t="s">
        <v>131</v>
      </c>
      <c r="L1309">
        <v>36</v>
      </c>
      <c r="M1309">
        <v>0.22</v>
      </c>
      <c r="N1309">
        <v>0.26</v>
      </c>
      <c r="O1309">
        <v>0.49</v>
      </c>
      <c r="P1309">
        <v>0</v>
      </c>
      <c r="Q1309">
        <v>309</v>
      </c>
      <c r="R1309">
        <v>86</v>
      </c>
      <c r="S1309">
        <v>139</v>
      </c>
      <c r="T1309">
        <v>19</v>
      </c>
      <c r="U1309">
        <v>22</v>
      </c>
      <c r="V1309">
        <v>16</v>
      </c>
      <c r="W1309">
        <v>7</v>
      </c>
      <c r="X1309" t="s">
        <v>131</v>
      </c>
      <c r="Y1309">
        <v>93</v>
      </c>
      <c r="Z1309">
        <v>77</v>
      </c>
      <c r="AA1309">
        <v>14</v>
      </c>
      <c r="AB1309">
        <v>27</v>
      </c>
    </row>
    <row r="1310" spans="1:28" x14ac:dyDescent="0.2">
      <c r="A1310" s="4">
        <v>38480199</v>
      </c>
      <c r="B1310" s="1">
        <v>43653</v>
      </c>
      <c r="C1310" s="13">
        <v>0.91089837962962961</v>
      </c>
      <c r="D1310" t="s">
        <v>129</v>
      </c>
      <c r="E1310" t="s">
        <v>130</v>
      </c>
      <c r="F1310">
        <v>2.46</v>
      </c>
      <c r="G1310" t="s">
        <v>130</v>
      </c>
      <c r="H1310">
        <v>35.866</v>
      </c>
      <c r="I1310">
        <v>-117.64700000000001</v>
      </c>
      <c r="J1310">
        <v>9.9</v>
      </c>
      <c r="K1310" t="s">
        <v>131</v>
      </c>
      <c r="L1310">
        <v>43</v>
      </c>
      <c r="M1310">
        <v>0.15</v>
      </c>
      <c r="N1310">
        <v>0.2</v>
      </c>
      <c r="O1310">
        <v>0.42</v>
      </c>
      <c r="P1310">
        <v>0</v>
      </c>
      <c r="Q1310">
        <v>180</v>
      </c>
      <c r="R1310">
        <v>45</v>
      </c>
      <c r="S1310">
        <v>-97</v>
      </c>
      <c r="T1310">
        <v>20</v>
      </c>
      <c r="U1310">
        <v>18</v>
      </c>
      <c r="V1310">
        <v>18</v>
      </c>
      <c r="W1310">
        <v>25</v>
      </c>
      <c r="X1310" t="s">
        <v>131</v>
      </c>
      <c r="Y1310">
        <v>97</v>
      </c>
      <c r="Z1310">
        <v>51</v>
      </c>
      <c r="AA1310">
        <v>15</v>
      </c>
      <c r="AB1310">
        <v>81</v>
      </c>
    </row>
    <row r="1311" spans="1:28" ht="17" x14ac:dyDescent="0.25">
      <c r="A1311" s="3">
        <v>38480255</v>
      </c>
      <c r="B1311" s="1">
        <v>43653</v>
      </c>
      <c r="C1311" s="13">
        <v>0.91725775462962966</v>
      </c>
      <c r="D1311" t="s">
        <v>129</v>
      </c>
      <c r="E1311" t="s">
        <v>130</v>
      </c>
      <c r="F1311">
        <v>2.91</v>
      </c>
      <c r="G1311" t="s">
        <v>130</v>
      </c>
      <c r="H1311">
        <v>35.94</v>
      </c>
      <c r="I1311">
        <v>-117.69</v>
      </c>
      <c r="J1311">
        <v>2.5</v>
      </c>
      <c r="K1311" t="s">
        <v>131</v>
      </c>
      <c r="L1311">
        <v>75</v>
      </c>
      <c r="M1311">
        <v>0.16</v>
      </c>
      <c r="N1311">
        <v>0.12</v>
      </c>
      <c r="O1311">
        <v>0.2</v>
      </c>
      <c r="P1311">
        <v>0</v>
      </c>
      <c r="Q1311">
        <v>58</v>
      </c>
      <c r="R1311">
        <v>43</v>
      </c>
      <c r="S1311">
        <v>-25</v>
      </c>
      <c r="T1311">
        <v>18</v>
      </c>
      <c r="U1311">
        <v>18</v>
      </c>
      <c r="V1311">
        <v>21</v>
      </c>
      <c r="W1311">
        <v>7</v>
      </c>
      <c r="X1311" t="s">
        <v>131</v>
      </c>
      <c r="Y1311">
        <v>99</v>
      </c>
      <c r="Z1311">
        <v>69</v>
      </c>
      <c r="AA1311">
        <v>14</v>
      </c>
      <c r="AB1311">
        <v>30</v>
      </c>
    </row>
    <row r="1312" spans="1:28" ht="17" x14ac:dyDescent="0.25">
      <c r="A1312" s="3">
        <v>38480279</v>
      </c>
      <c r="B1312" s="1">
        <v>43653</v>
      </c>
      <c r="C1312" s="13">
        <v>0.92028356481481488</v>
      </c>
      <c r="D1312" t="s">
        <v>129</v>
      </c>
      <c r="E1312" t="s">
        <v>130</v>
      </c>
      <c r="F1312">
        <v>2.0699999999999998</v>
      </c>
      <c r="G1312" t="s">
        <v>130</v>
      </c>
      <c r="H1312">
        <v>35.895000000000003</v>
      </c>
      <c r="I1312">
        <v>-117.726</v>
      </c>
      <c r="J1312">
        <v>0.1</v>
      </c>
      <c r="K1312" t="s">
        <v>131</v>
      </c>
      <c r="L1312">
        <v>39</v>
      </c>
      <c r="M1312">
        <v>0.28999999999999998</v>
      </c>
      <c r="N1312">
        <v>0.33</v>
      </c>
      <c r="O1312">
        <v>0.66</v>
      </c>
      <c r="P1312">
        <v>0</v>
      </c>
      <c r="Q1312">
        <v>101</v>
      </c>
      <c r="R1312">
        <v>37</v>
      </c>
      <c r="S1312">
        <v>100</v>
      </c>
      <c r="T1312">
        <v>33</v>
      </c>
      <c r="U1312">
        <v>52</v>
      </c>
      <c r="V1312">
        <v>16</v>
      </c>
      <c r="W1312">
        <v>10</v>
      </c>
      <c r="X1312" t="s">
        <v>134</v>
      </c>
      <c r="Y1312">
        <v>42</v>
      </c>
      <c r="Z1312">
        <v>67</v>
      </c>
      <c r="AA1312">
        <v>15</v>
      </c>
      <c r="AB1312">
        <v>54</v>
      </c>
    </row>
    <row r="1313" spans="1:28" ht="17" x14ac:dyDescent="0.25">
      <c r="A1313" s="3">
        <v>38480287</v>
      </c>
      <c r="B1313" s="1">
        <v>43653</v>
      </c>
      <c r="C1313" s="13">
        <v>0.92208981481481478</v>
      </c>
      <c r="D1313" t="s">
        <v>129</v>
      </c>
      <c r="E1313" t="s">
        <v>130</v>
      </c>
      <c r="F1313">
        <v>2.81</v>
      </c>
      <c r="G1313" t="s">
        <v>130</v>
      </c>
      <c r="H1313">
        <v>35.649000000000001</v>
      </c>
      <c r="I1313">
        <v>-117.45</v>
      </c>
      <c r="J1313">
        <v>3.2</v>
      </c>
      <c r="K1313" t="s">
        <v>131</v>
      </c>
      <c r="L1313">
        <v>79</v>
      </c>
      <c r="M1313">
        <v>0.14000000000000001</v>
      </c>
      <c r="N1313">
        <v>0.15</v>
      </c>
      <c r="O1313">
        <v>0.32</v>
      </c>
      <c r="P1313">
        <v>0</v>
      </c>
      <c r="Q1313">
        <v>338</v>
      </c>
      <c r="R1313">
        <v>86</v>
      </c>
      <c r="S1313">
        <v>164</v>
      </c>
      <c r="T1313">
        <v>23</v>
      </c>
      <c r="U1313">
        <v>28</v>
      </c>
      <c r="V1313">
        <v>32</v>
      </c>
      <c r="W1313">
        <v>16</v>
      </c>
      <c r="X1313" t="s">
        <v>133</v>
      </c>
      <c r="Y1313">
        <v>76</v>
      </c>
      <c r="Z1313">
        <v>68</v>
      </c>
      <c r="AA1313">
        <v>29</v>
      </c>
      <c r="AB1313">
        <v>55</v>
      </c>
    </row>
    <row r="1314" spans="1:28" x14ac:dyDescent="0.2">
      <c r="A1314" s="4">
        <v>38480367</v>
      </c>
      <c r="B1314" s="1">
        <v>43653</v>
      </c>
      <c r="C1314" s="13">
        <v>0.92938877314814816</v>
      </c>
      <c r="D1314" t="s">
        <v>129</v>
      </c>
      <c r="E1314" t="s">
        <v>130</v>
      </c>
      <c r="F1314">
        <v>2.0699999999999998</v>
      </c>
      <c r="G1314" t="s">
        <v>130</v>
      </c>
      <c r="H1314">
        <v>35.783000000000001</v>
      </c>
      <c r="I1314">
        <v>-117.619</v>
      </c>
      <c r="J1314">
        <v>5.2</v>
      </c>
      <c r="K1314" t="s">
        <v>131</v>
      </c>
      <c r="L1314">
        <v>61</v>
      </c>
      <c r="M1314">
        <v>0.12</v>
      </c>
      <c r="N1314">
        <v>0.13</v>
      </c>
      <c r="O1314">
        <v>0.21</v>
      </c>
      <c r="P1314">
        <v>0</v>
      </c>
      <c r="Q1314">
        <v>354</v>
      </c>
      <c r="R1314">
        <v>76</v>
      </c>
      <c r="S1314">
        <v>-145</v>
      </c>
      <c r="T1314">
        <v>27</v>
      </c>
      <c r="U1314">
        <v>26</v>
      </c>
      <c r="V1314">
        <v>18</v>
      </c>
      <c r="W1314">
        <v>14</v>
      </c>
      <c r="X1314" t="s">
        <v>133</v>
      </c>
      <c r="Y1314">
        <v>69</v>
      </c>
      <c r="Z1314">
        <v>43</v>
      </c>
      <c r="AA1314">
        <v>16</v>
      </c>
      <c r="AB1314">
        <v>67</v>
      </c>
    </row>
    <row r="1315" spans="1:28" x14ac:dyDescent="0.2">
      <c r="A1315" s="4">
        <v>38480391</v>
      </c>
      <c r="B1315" s="1">
        <v>43653</v>
      </c>
      <c r="C1315" s="13">
        <v>0.93273738425925934</v>
      </c>
      <c r="D1315" t="s">
        <v>129</v>
      </c>
      <c r="E1315" t="s">
        <v>130</v>
      </c>
      <c r="F1315">
        <v>2.67</v>
      </c>
      <c r="G1315" t="s">
        <v>130</v>
      </c>
      <c r="H1315">
        <v>35.573</v>
      </c>
      <c r="I1315">
        <v>-117.518</v>
      </c>
      <c r="J1315">
        <v>10.1</v>
      </c>
      <c r="K1315" t="s">
        <v>131</v>
      </c>
      <c r="L1315">
        <v>79</v>
      </c>
      <c r="M1315">
        <v>0.14000000000000001</v>
      </c>
      <c r="N1315">
        <v>0.14000000000000001</v>
      </c>
      <c r="O1315">
        <v>0.31</v>
      </c>
      <c r="P1315">
        <v>0</v>
      </c>
      <c r="Q1315">
        <v>154</v>
      </c>
      <c r="R1315">
        <v>81</v>
      </c>
      <c r="S1315">
        <v>-166</v>
      </c>
      <c r="T1315">
        <v>17</v>
      </c>
      <c r="U1315">
        <v>14</v>
      </c>
      <c r="V1315">
        <v>27</v>
      </c>
      <c r="W1315">
        <v>26</v>
      </c>
      <c r="X1315" t="s">
        <v>131</v>
      </c>
      <c r="Y1315">
        <v>100</v>
      </c>
      <c r="Z1315">
        <v>28</v>
      </c>
      <c r="AA1315">
        <v>28</v>
      </c>
      <c r="AB1315">
        <v>134</v>
      </c>
    </row>
    <row r="1316" spans="1:28" ht="17" x14ac:dyDescent="0.25">
      <c r="A1316" s="3">
        <v>37347644</v>
      </c>
      <c r="B1316" s="1">
        <v>43653</v>
      </c>
      <c r="C1316" s="13">
        <v>0.93295833333333322</v>
      </c>
      <c r="D1316" t="s">
        <v>129</v>
      </c>
      <c r="E1316" t="s">
        <v>130</v>
      </c>
      <c r="F1316">
        <v>2.5099999999999998</v>
      </c>
      <c r="G1316" t="s">
        <v>130</v>
      </c>
      <c r="H1316">
        <v>35.884999999999998</v>
      </c>
      <c r="I1316">
        <v>-117.73399999999999</v>
      </c>
      <c r="J1316">
        <v>7.7</v>
      </c>
      <c r="K1316" t="s">
        <v>131</v>
      </c>
      <c r="L1316">
        <v>42</v>
      </c>
      <c r="M1316">
        <v>0.09</v>
      </c>
      <c r="N1316">
        <v>0.11</v>
      </c>
      <c r="O1316">
        <v>0.36</v>
      </c>
      <c r="P1316">
        <v>0</v>
      </c>
      <c r="Q1316">
        <v>145</v>
      </c>
      <c r="R1316">
        <v>88</v>
      </c>
      <c r="S1316">
        <v>-132</v>
      </c>
      <c r="T1316">
        <v>44</v>
      </c>
      <c r="U1316">
        <v>43</v>
      </c>
      <c r="V1316">
        <v>8</v>
      </c>
      <c r="W1316">
        <v>0</v>
      </c>
      <c r="X1316" t="s">
        <v>134</v>
      </c>
      <c r="Y1316">
        <v>36</v>
      </c>
      <c r="Z1316">
        <v>60</v>
      </c>
      <c r="AA1316">
        <v>3</v>
      </c>
      <c r="AB1316">
        <v>79</v>
      </c>
    </row>
    <row r="1317" spans="1:28" x14ac:dyDescent="0.2">
      <c r="A1317" s="4">
        <v>38480415</v>
      </c>
      <c r="B1317" s="1">
        <v>43653</v>
      </c>
      <c r="C1317" s="13">
        <v>0.9358157407407407</v>
      </c>
      <c r="D1317" t="s">
        <v>129</v>
      </c>
      <c r="E1317" t="s">
        <v>130</v>
      </c>
      <c r="F1317">
        <v>2.84</v>
      </c>
      <c r="G1317" t="s">
        <v>130</v>
      </c>
      <c r="H1317">
        <v>35.924999999999997</v>
      </c>
      <c r="I1317">
        <v>-117.676</v>
      </c>
      <c r="J1317">
        <v>1.9</v>
      </c>
      <c r="K1317" t="s">
        <v>131</v>
      </c>
      <c r="L1317">
        <v>75</v>
      </c>
      <c r="M1317">
        <v>0.16</v>
      </c>
      <c r="N1317">
        <v>0.12</v>
      </c>
      <c r="O1317">
        <v>0.2</v>
      </c>
      <c r="P1317">
        <v>0</v>
      </c>
      <c r="Q1317">
        <v>170</v>
      </c>
      <c r="R1317">
        <v>72</v>
      </c>
      <c r="S1317">
        <v>-133</v>
      </c>
      <c r="T1317">
        <v>23</v>
      </c>
      <c r="U1317">
        <v>29</v>
      </c>
      <c r="V1317">
        <v>25</v>
      </c>
      <c r="W1317">
        <v>0</v>
      </c>
      <c r="X1317" t="s">
        <v>133</v>
      </c>
      <c r="Y1317">
        <v>77</v>
      </c>
      <c r="Z1317">
        <v>66</v>
      </c>
      <c r="AA1317">
        <v>25</v>
      </c>
      <c r="AB1317">
        <v>50</v>
      </c>
    </row>
    <row r="1318" spans="1:28" ht="17" x14ac:dyDescent="0.25">
      <c r="A1318" s="3">
        <v>38480447</v>
      </c>
      <c r="B1318" s="1">
        <v>43653</v>
      </c>
      <c r="C1318" s="13">
        <v>0.9398309027777777</v>
      </c>
      <c r="D1318" t="s">
        <v>129</v>
      </c>
      <c r="E1318" t="s">
        <v>130</v>
      </c>
      <c r="F1318">
        <v>3.52</v>
      </c>
      <c r="G1318" t="s">
        <v>130</v>
      </c>
      <c r="H1318">
        <v>35.683</v>
      </c>
      <c r="I1318">
        <v>-117.529</v>
      </c>
      <c r="J1318">
        <v>1.5</v>
      </c>
      <c r="K1318" t="s">
        <v>131</v>
      </c>
      <c r="L1318">
        <v>113</v>
      </c>
      <c r="M1318">
        <v>0.15</v>
      </c>
      <c r="N1318">
        <v>0.11</v>
      </c>
      <c r="O1318">
        <v>0.21</v>
      </c>
      <c r="P1318">
        <v>0</v>
      </c>
      <c r="Q1318">
        <v>323</v>
      </c>
      <c r="R1318">
        <v>78</v>
      </c>
      <c r="S1318">
        <v>-177</v>
      </c>
      <c r="T1318">
        <v>14</v>
      </c>
      <c r="U1318">
        <v>10</v>
      </c>
      <c r="V1318">
        <v>114</v>
      </c>
      <c r="W1318">
        <v>31</v>
      </c>
      <c r="X1318" t="s">
        <v>131</v>
      </c>
      <c r="Y1318">
        <v>100</v>
      </c>
      <c r="Z1318">
        <v>82</v>
      </c>
      <c r="AA1318">
        <v>60</v>
      </c>
      <c r="AB1318">
        <v>49</v>
      </c>
    </row>
    <row r="1319" spans="1:28" ht="17" x14ac:dyDescent="0.25">
      <c r="A1319" s="3">
        <v>38480463</v>
      </c>
      <c r="B1319" s="1">
        <v>43653</v>
      </c>
      <c r="C1319" s="13">
        <v>0.94124351851851851</v>
      </c>
      <c r="D1319" t="s">
        <v>129</v>
      </c>
      <c r="E1319" t="s">
        <v>130</v>
      </c>
      <c r="F1319">
        <v>2.9</v>
      </c>
      <c r="G1319" t="s">
        <v>130</v>
      </c>
      <c r="H1319">
        <v>35.820999999999998</v>
      </c>
      <c r="I1319">
        <v>-117.65300000000001</v>
      </c>
      <c r="J1319">
        <v>8.1</v>
      </c>
      <c r="K1319" t="s">
        <v>131</v>
      </c>
      <c r="L1319">
        <v>90</v>
      </c>
      <c r="M1319">
        <v>0.13</v>
      </c>
      <c r="N1319">
        <v>0.11</v>
      </c>
      <c r="O1319">
        <v>0.31</v>
      </c>
      <c r="P1319">
        <v>0</v>
      </c>
      <c r="Q1319">
        <v>295</v>
      </c>
      <c r="R1319">
        <v>44</v>
      </c>
      <c r="S1319">
        <v>-106</v>
      </c>
      <c r="T1319">
        <v>16</v>
      </c>
      <c r="U1319">
        <v>17</v>
      </c>
      <c r="V1319">
        <v>25</v>
      </c>
      <c r="W1319">
        <v>23</v>
      </c>
      <c r="X1319" t="s">
        <v>131</v>
      </c>
      <c r="Y1319">
        <v>100</v>
      </c>
      <c r="Z1319">
        <v>29</v>
      </c>
      <c r="AA1319">
        <v>19</v>
      </c>
      <c r="AB1319">
        <v>99</v>
      </c>
    </row>
    <row r="1320" spans="1:28" x14ac:dyDescent="0.2">
      <c r="A1320" s="4">
        <v>38480519</v>
      </c>
      <c r="B1320" s="1">
        <v>43653</v>
      </c>
      <c r="C1320" s="13">
        <v>0.94638298611111116</v>
      </c>
      <c r="D1320" t="s">
        <v>129</v>
      </c>
      <c r="E1320" t="s">
        <v>130</v>
      </c>
      <c r="F1320">
        <v>2.5499999999999998</v>
      </c>
      <c r="G1320" t="s">
        <v>130</v>
      </c>
      <c r="H1320">
        <v>35.607999999999997</v>
      </c>
      <c r="I1320">
        <v>-117.459</v>
      </c>
      <c r="J1320">
        <v>6</v>
      </c>
      <c r="K1320" t="s">
        <v>131</v>
      </c>
      <c r="L1320">
        <v>57</v>
      </c>
      <c r="M1320">
        <v>0.14000000000000001</v>
      </c>
      <c r="N1320">
        <v>0.17</v>
      </c>
      <c r="O1320">
        <v>0.39</v>
      </c>
      <c r="P1320">
        <v>0</v>
      </c>
      <c r="Q1320">
        <v>306</v>
      </c>
      <c r="R1320">
        <v>79</v>
      </c>
      <c r="S1320">
        <v>179</v>
      </c>
      <c r="T1320">
        <v>20</v>
      </c>
      <c r="U1320">
        <v>32</v>
      </c>
      <c r="V1320">
        <v>19</v>
      </c>
      <c r="W1320">
        <v>0</v>
      </c>
      <c r="X1320" t="s">
        <v>133</v>
      </c>
      <c r="Y1320">
        <v>85</v>
      </c>
      <c r="Z1320">
        <v>26</v>
      </c>
      <c r="AA1320">
        <v>26</v>
      </c>
      <c r="AB1320">
        <v>116</v>
      </c>
    </row>
    <row r="1321" spans="1:28" ht="17" x14ac:dyDescent="0.25">
      <c r="A1321" s="3">
        <v>38480559</v>
      </c>
      <c r="B1321" s="1">
        <v>43653</v>
      </c>
      <c r="C1321" s="13">
        <v>0.95338935185185181</v>
      </c>
      <c r="D1321" t="s">
        <v>129</v>
      </c>
      <c r="E1321" t="s">
        <v>130</v>
      </c>
      <c r="F1321">
        <v>3.38</v>
      </c>
      <c r="G1321" t="s">
        <v>130</v>
      </c>
      <c r="H1321">
        <v>35.640999999999998</v>
      </c>
      <c r="I1321">
        <v>-117.554</v>
      </c>
      <c r="J1321">
        <v>7.1</v>
      </c>
      <c r="K1321" t="s">
        <v>131</v>
      </c>
      <c r="L1321">
        <v>126</v>
      </c>
      <c r="M1321">
        <v>0.12</v>
      </c>
      <c r="N1321">
        <v>0.09</v>
      </c>
      <c r="O1321">
        <v>0.25</v>
      </c>
      <c r="P1321">
        <v>0</v>
      </c>
      <c r="Q1321">
        <v>188</v>
      </c>
      <c r="R1321">
        <v>30</v>
      </c>
      <c r="S1321">
        <v>-154</v>
      </c>
      <c r="T1321">
        <v>13</v>
      </c>
      <c r="U1321">
        <v>13</v>
      </c>
      <c r="V1321">
        <v>98</v>
      </c>
      <c r="W1321">
        <v>36</v>
      </c>
      <c r="X1321" t="s">
        <v>131</v>
      </c>
      <c r="Y1321">
        <v>99</v>
      </c>
      <c r="Z1321">
        <v>56</v>
      </c>
      <c r="AA1321">
        <v>56</v>
      </c>
      <c r="AB1321">
        <v>97</v>
      </c>
    </row>
    <row r="1322" spans="1:28" ht="17" x14ac:dyDescent="0.25">
      <c r="A1322" s="3">
        <v>38480631</v>
      </c>
      <c r="B1322" s="1">
        <v>43653</v>
      </c>
      <c r="C1322" s="13">
        <v>0.96000567129629621</v>
      </c>
      <c r="D1322" t="s">
        <v>129</v>
      </c>
      <c r="E1322" t="s">
        <v>130</v>
      </c>
      <c r="F1322">
        <v>3.13</v>
      </c>
      <c r="G1322" t="s">
        <v>130</v>
      </c>
      <c r="H1322">
        <v>35.545999999999999</v>
      </c>
      <c r="I1322">
        <v>-117.414</v>
      </c>
      <c r="J1322">
        <v>4.9000000000000004</v>
      </c>
      <c r="K1322" t="s">
        <v>131</v>
      </c>
      <c r="L1322">
        <v>96</v>
      </c>
      <c r="M1322">
        <v>0.14000000000000001</v>
      </c>
      <c r="N1322">
        <v>0.13</v>
      </c>
      <c r="O1322">
        <v>0.2</v>
      </c>
      <c r="P1322">
        <v>0</v>
      </c>
      <c r="Q1322">
        <v>336</v>
      </c>
      <c r="R1322">
        <v>83</v>
      </c>
      <c r="S1322">
        <v>-173</v>
      </c>
      <c r="T1322">
        <v>23</v>
      </c>
      <c r="U1322">
        <v>31</v>
      </c>
      <c r="V1322">
        <v>79</v>
      </c>
      <c r="W1322">
        <v>30</v>
      </c>
      <c r="X1322" t="s">
        <v>132</v>
      </c>
      <c r="Y1322">
        <v>55</v>
      </c>
      <c r="Z1322">
        <v>78</v>
      </c>
      <c r="AA1322">
        <v>44</v>
      </c>
      <c r="AB1322">
        <v>53</v>
      </c>
    </row>
    <row r="1323" spans="1:28" ht="17" x14ac:dyDescent="0.25">
      <c r="A1323" s="3">
        <v>38480639</v>
      </c>
      <c r="B1323" s="1">
        <v>43653</v>
      </c>
      <c r="C1323" s="13">
        <v>0.96097361111111113</v>
      </c>
      <c r="D1323" t="s">
        <v>129</v>
      </c>
      <c r="E1323" t="s">
        <v>130</v>
      </c>
      <c r="F1323">
        <v>2.4300000000000002</v>
      </c>
      <c r="G1323" t="s">
        <v>130</v>
      </c>
      <c r="H1323">
        <v>35.659999999999997</v>
      </c>
      <c r="I1323">
        <v>-117.496</v>
      </c>
      <c r="J1323">
        <v>8.6999999999999993</v>
      </c>
      <c r="K1323" t="s">
        <v>131</v>
      </c>
      <c r="L1323">
        <v>47</v>
      </c>
      <c r="M1323">
        <v>0.17</v>
      </c>
      <c r="N1323">
        <v>0.28999999999999998</v>
      </c>
      <c r="O1323">
        <v>0.63</v>
      </c>
      <c r="P1323">
        <v>0</v>
      </c>
      <c r="Q1323">
        <v>7</v>
      </c>
      <c r="R1323">
        <v>42</v>
      </c>
      <c r="S1323">
        <v>-92</v>
      </c>
      <c r="T1323">
        <v>36</v>
      </c>
      <c r="U1323">
        <v>36</v>
      </c>
      <c r="V1323">
        <v>21</v>
      </c>
      <c r="W1323">
        <v>33</v>
      </c>
      <c r="X1323" t="s">
        <v>132</v>
      </c>
      <c r="Y1323">
        <v>53</v>
      </c>
      <c r="Z1323">
        <v>21</v>
      </c>
      <c r="AA1323">
        <v>15</v>
      </c>
      <c r="AB1323">
        <v>133</v>
      </c>
    </row>
    <row r="1324" spans="1:28" x14ac:dyDescent="0.2">
      <c r="A1324" s="4">
        <v>38480679</v>
      </c>
      <c r="B1324" s="1">
        <v>43653</v>
      </c>
      <c r="C1324" s="13">
        <v>0.96408032407407418</v>
      </c>
      <c r="D1324" t="s">
        <v>129</v>
      </c>
      <c r="E1324" t="s">
        <v>130</v>
      </c>
      <c r="F1324">
        <v>2.19</v>
      </c>
      <c r="G1324" t="s">
        <v>130</v>
      </c>
      <c r="H1324">
        <v>35.643999999999998</v>
      </c>
      <c r="I1324">
        <v>-117.498</v>
      </c>
      <c r="J1324">
        <v>3.1</v>
      </c>
      <c r="K1324" t="s">
        <v>131</v>
      </c>
      <c r="L1324">
        <v>39</v>
      </c>
      <c r="M1324">
        <v>0.17</v>
      </c>
      <c r="N1324">
        <v>0.26</v>
      </c>
      <c r="O1324">
        <v>0.41</v>
      </c>
      <c r="P1324">
        <v>0</v>
      </c>
      <c r="Q1324">
        <v>304</v>
      </c>
      <c r="R1324">
        <v>62</v>
      </c>
      <c r="S1324">
        <v>-170</v>
      </c>
      <c r="T1324">
        <v>17</v>
      </c>
      <c r="U1324">
        <v>21</v>
      </c>
      <c r="V1324">
        <v>17</v>
      </c>
      <c r="W1324">
        <v>30</v>
      </c>
      <c r="X1324" t="s">
        <v>131</v>
      </c>
      <c r="Y1324">
        <v>97</v>
      </c>
      <c r="Z1324">
        <v>58</v>
      </c>
      <c r="AA1324">
        <v>14</v>
      </c>
      <c r="AB1324">
        <v>71</v>
      </c>
    </row>
    <row r="1325" spans="1:28" x14ac:dyDescent="0.2">
      <c r="A1325" s="4">
        <v>38480855</v>
      </c>
      <c r="B1325" s="1">
        <v>43653</v>
      </c>
      <c r="C1325" s="13">
        <v>0.981577662037037</v>
      </c>
      <c r="D1325" t="s">
        <v>129</v>
      </c>
      <c r="E1325" t="s">
        <v>130</v>
      </c>
      <c r="F1325">
        <v>2.58</v>
      </c>
      <c r="G1325" t="s">
        <v>130</v>
      </c>
      <c r="H1325">
        <v>35.686999999999998</v>
      </c>
      <c r="I1325">
        <v>-117.54</v>
      </c>
      <c r="J1325">
        <v>10.6</v>
      </c>
      <c r="K1325" t="s">
        <v>131</v>
      </c>
      <c r="L1325">
        <v>68</v>
      </c>
      <c r="M1325">
        <v>0.13</v>
      </c>
      <c r="N1325">
        <v>0.15</v>
      </c>
      <c r="O1325">
        <v>0.28999999999999998</v>
      </c>
      <c r="P1325">
        <v>0</v>
      </c>
      <c r="Q1325">
        <v>162</v>
      </c>
      <c r="R1325">
        <v>57</v>
      </c>
      <c r="S1325">
        <v>-151</v>
      </c>
      <c r="T1325">
        <v>16</v>
      </c>
      <c r="U1325">
        <v>14</v>
      </c>
      <c r="V1325">
        <v>23</v>
      </c>
      <c r="W1325">
        <v>0</v>
      </c>
      <c r="X1325" t="s">
        <v>131</v>
      </c>
      <c r="Y1325">
        <v>100</v>
      </c>
      <c r="Z1325">
        <v>36</v>
      </c>
      <c r="AA1325">
        <v>24</v>
      </c>
      <c r="AB1325">
        <v>119</v>
      </c>
    </row>
    <row r="1326" spans="1:28" ht="17" x14ac:dyDescent="0.25">
      <c r="A1326" s="3">
        <v>38480871</v>
      </c>
      <c r="B1326" s="1">
        <v>43653</v>
      </c>
      <c r="C1326" s="13">
        <v>0.98224895833333337</v>
      </c>
      <c r="D1326" t="s">
        <v>129</v>
      </c>
      <c r="E1326" t="s">
        <v>130</v>
      </c>
      <c r="F1326">
        <v>2.34</v>
      </c>
      <c r="G1326" t="s">
        <v>130</v>
      </c>
      <c r="H1326">
        <v>35.679000000000002</v>
      </c>
      <c r="I1326">
        <v>-117.468</v>
      </c>
      <c r="J1326">
        <v>5.7</v>
      </c>
      <c r="K1326" t="s">
        <v>131</v>
      </c>
      <c r="L1326">
        <v>38</v>
      </c>
      <c r="M1326">
        <v>0.18</v>
      </c>
      <c r="N1326">
        <v>0.35</v>
      </c>
      <c r="O1326">
        <v>1.1399999999999999</v>
      </c>
      <c r="P1326">
        <v>0</v>
      </c>
      <c r="Q1326">
        <v>132</v>
      </c>
      <c r="R1326">
        <v>82</v>
      </c>
      <c r="S1326">
        <v>145</v>
      </c>
      <c r="T1326">
        <v>31</v>
      </c>
      <c r="U1326">
        <v>50</v>
      </c>
      <c r="V1326">
        <v>16</v>
      </c>
      <c r="W1326">
        <v>34</v>
      </c>
      <c r="X1326" t="s">
        <v>132</v>
      </c>
      <c r="Y1326">
        <v>55</v>
      </c>
      <c r="Z1326">
        <v>27</v>
      </c>
      <c r="AA1326">
        <v>7</v>
      </c>
      <c r="AB1326">
        <v>164</v>
      </c>
    </row>
    <row r="1327" spans="1:28" ht="17" x14ac:dyDescent="0.25">
      <c r="A1327" s="3">
        <v>38480911</v>
      </c>
      <c r="B1327" s="1">
        <v>43653</v>
      </c>
      <c r="C1327" s="13">
        <v>0.98381562499999997</v>
      </c>
      <c r="D1327" t="s">
        <v>129</v>
      </c>
      <c r="E1327" t="s">
        <v>130</v>
      </c>
      <c r="F1327">
        <v>2.19</v>
      </c>
      <c r="G1327" t="s">
        <v>130</v>
      </c>
      <c r="H1327">
        <v>35.848999999999997</v>
      </c>
      <c r="I1327">
        <v>-117.7</v>
      </c>
      <c r="J1327">
        <v>2.4</v>
      </c>
      <c r="K1327" t="s">
        <v>131</v>
      </c>
      <c r="L1327">
        <v>40</v>
      </c>
      <c r="M1327">
        <v>0.19</v>
      </c>
      <c r="N1327">
        <v>0.24</v>
      </c>
      <c r="O1327">
        <v>0.52</v>
      </c>
      <c r="P1327">
        <v>0</v>
      </c>
      <c r="Q1327">
        <v>2</v>
      </c>
      <c r="R1327">
        <v>46</v>
      </c>
      <c r="S1327">
        <v>178</v>
      </c>
      <c r="T1327">
        <v>42</v>
      </c>
      <c r="U1327">
        <v>36</v>
      </c>
      <c r="V1327">
        <v>17</v>
      </c>
      <c r="W1327">
        <v>28</v>
      </c>
      <c r="X1327" t="s">
        <v>132</v>
      </c>
      <c r="Y1327">
        <v>51</v>
      </c>
      <c r="Z1327">
        <v>56</v>
      </c>
      <c r="AA1327">
        <v>13</v>
      </c>
      <c r="AB1327">
        <v>49</v>
      </c>
    </row>
    <row r="1328" spans="1:28" ht="17" x14ac:dyDescent="0.25">
      <c r="A1328" s="3">
        <v>38480919</v>
      </c>
      <c r="B1328" s="1">
        <v>43653</v>
      </c>
      <c r="C1328" s="13">
        <v>0.9839923611111111</v>
      </c>
      <c r="D1328" t="s">
        <v>129</v>
      </c>
      <c r="E1328" t="s">
        <v>130</v>
      </c>
      <c r="F1328">
        <v>3.93</v>
      </c>
      <c r="G1328" t="s">
        <v>47</v>
      </c>
      <c r="H1328">
        <v>35.83</v>
      </c>
      <c r="I1328">
        <v>-117.669</v>
      </c>
      <c r="J1328">
        <v>5</v>
      </c>
      <c r="K1328" t="s">
        <v>131</v>
      </c>
      <c r="L1328">
        <v>148</v>
      </c>
      <c r="M1328">
        <v>0.15</v>
      </c>
      <c r="N1328">
        <v>0.09</v>
      </c>
      <c r="O1328">
        <v>0.22</v>
      </c>
      <c r="P1328">
        <v>0</v>
      </c>
      <c r="Q1328">
        <v>312</v>
      </c>
      <c r="R1328">
        <v>15</v>
      </c>
      <c r="S1328">
        <v>-108</v>
      </c>
      <c r="T1328">
        <v>25</v>
      </c>
      <c r="U1328">
        <v>22</v>
      </c>
      <c r="V1328">
        <v>127</v>
      </c>
      <c r="W1328">
        <v>35</v>
      </c>
      <c r="X1328" t="s">
        <v>131</v>
      </c>
      <c r="Y1328">
        <v>86</v>
      </c>
      <c r="Z1328">
        <v>76</v>
      </c>
      <c r="AA1328">
        <v>74</v>
      </c>
      <c r="AB1328">
        <v>52</v>
      </c>
    </row>
    <row r="1329" spans="1:28" ht="17" x14ac:dyDescent="0.25">
      <c r="A1329" s="3">
        <v>38480967</v>
      </c>
      <c r="B1329" s="1">
        <v>43653</v>
      </c>
      <c r="C1329" s="13">
        <v>0.9895549768518519</v>
      </c>
      <c r="D1329" t="s">
        <v>129</v>
      </c>
      <c r="E1329" t="s">
        <v>130</v>
      </c>
      <c r="F1329">
        <v>3.45</v>
      </c>
      <c r="G1329" t="s">
        <v>48</v>
      </c>
      <c r="H1329">
        <v>35.558999999999997</v>
      </c>
      <c r="I1329">
        <v>-117.38500000000001</v>
      </c>
      <c r="J1329">
        <v>9.9</v>
      </c>
      <c r="K1329" t="s">
        <v>131</v>
      </c>
      <c r="L1329">
        <v>127</v>
      </c>
      <c r="M1329">
        <v>0.14000000000000001</v>
      </c>
      <c r="N1329">
        <v>0.12</v>
      </c>
      <c r="O1329">
        <v>0.21</v>
      </c>
      <c r="P1329">
        <v>0</v>
      </c>
      <c r="Q1329">
        <v>311</v>
      </c>
      <c r="R1329">
        <v>89</v>
      </c>
      <c r="S1329">
        <v>-172</v>
      </c>
      <c r="T1329">
        <v>11</v>
      </c>
      <c r="U1329">
        <v>20</v>
      </c>
      <c r="V1329">
        <v>114</v>
      </c>
      <c r="W1329">
        <v>41</v>
      </c>
      <c r="X1329" t="s">
        <v>131</v>
      </c>
      <c r="Y1329">
        <v>100</v>
      </c>
      <c r="Z1329">
        <v>53</v>
      </c>
      <c r="AA1329">
        <v>55</v>
      </c>
      <c r="AB1329">
        <v>123</v>
      </c>
    </row>
    <row r="1330" spans="1:28" ht="17" x14ac:dyDescent="0.25">
      <c r="A1330" s="3">
        <v>38480975</v>
      </c>
      <c r="B1330" s="1">
        <v>43653</v>
      </c>
      <c r="C1330" s="13">
        <v>0.98987905092592587</v>
      </c>
      <c r="D1330" t="s">
        <v>129</v>
      </c>
      <c r="E1330" t="s">
        <v>130</v>
      </c>
      <c r="F1330">
        <v>3.4</v>
      </c>
      <c r="G1330" t="s">
        <v>130</v>
      </c>
      <c r="H1330">
        <v>35.676000000000002</v>
      </c>
      <c r="I1330">
        <v>-117.489</v>
      </c>
      <c r="J1330">
        <v>3</v>
      </c>
      <c r="K1330" t="s">
        <v>131</v>
      </c>
      <c r="L1330">
        <v>64</v>
      </c>
      <c r="M1330">
        <v>0.16</v>
      </c>
      <c r="N1330">
        <v>0.17</v>
      </c>
      <c r="O1330">
        <v>0.28999999999999998</v>
      </c>
      <c r="P1330">
        <v>0</v>
      </c>
      <c r="Q1330">
        <v>108</v>
      </c>
      <c r="R1330">
        <v>71</v>
      </c>
      <c r="S1330">
        <v>154</v>
      </c>
      <c r="T1330">
        <v>37</v>
      </c>
      <c r="U1330">
        <v>50</v>
      </c>
      <c r="V1330">
        <v>22</v>
      </c>
      <c r="W1330">
        <v>26</v>
      </c>
      <c r="X1330" t="s">
        <v>134</v>
      </c>
      <c r="Y1330">
        <v>45</v>
      </c>
      <c r="Z1330">
        <v>67</v>
      </c>
      <c r="AA1330">
        <v>4</v>
      </c>
      <c r="AB1330">
        <v>43</v>
      </c>
    </row>
    <row r="1331" spans="1:28" x14ac:dyDescent="0.2">
      <c r="A1331" s="4">
        <v>38480983</v>
      </c>
      <c r="B1331" s="1">
        <v>43653</v>
      </c>
      <c r="C1331" s="13">
        <v>0.99093946759259266</v>
      </c>
      <c r="D1331" t="s">
        <v>129</v>
      </c>
      <c r="E1331" t="s">
        <v>130</v>
      </c>
      <c r="F1331">
        <v>2.2599999999999998</v>
      </c>
      <c r="G1331" t="s">
        <v>130</v>
      </c>
      <c r="H1331">
        <v>35.86</v>
      </c>
      <c r="I1331">
        <v>-117.67700000000001</v>
      </c>
      <c r="J1331">
        <v>2.8</v>
      </c>
      <c r="K1331" t="s">
        <v>131</v>
      </c>
      <c r="L1331">
        <v>40</v>
      </c>
      <c r="M1331">
        <v>0.18</v>
      </c>
      <c r="N1331">
        <v>0.24</v>
      </c>
      <c r="O1331">
        <v>0.42</v>
      </c>
      <c r="P1331">
        <v>0</v>
      </c>
      <c r="Q1331">
        <v>355</v>
      </c>
      <c r="R1331">
        <v>78</v>
      </c>
      <c r="S1331">
        <v>-174</v>
      </c>
      <c r="T1331">
        <v>35</v>
      </c>
      <c r="U1331">
        <v>26</v>
      </c>
      <c r="V1331">
        <v>20</v>
      </c>
      <c r="W1331">
        <v>34</v>
      </c>
      <c r="X1331" t="s">
        <v>133</v>
      </c>
      <c r="Y1331">
        <v>66</v>
      </c>
      <c r="Z1331">
        <v>67</v>
      </c>
      <c r="AA1331">
        <v>11</v>
      </c>
      <c r="AB1331">
        <v>57</v>
      </c>
    </row>
    <row r="1332" spans="1:28" x14ac:dyDescent="0.2">
      <c r="A1332" s="4">
        <v>38481007</v>
      </c>
      <c r="B1332" s="1">
        <v>43653</v>
      </c>
      <c r="C1332" s="13">
        <v>0.99179594907407409</v>
      </c>
      <c r="D1332" t="s">
        <v>129</v>
      </c>
      <c r="E1332" t="s">
        <v>130</v>
      </c>
      <c r="F1332">
        <v>2.4</v>
      </c>
      <c r="G1332" t="s">
        <v>130</v>
      </c>
      <c r="H1332">
        <v>35.915999999999997</v>
      </c>
      <c r="I1332">
        <v>-117.71599999999999</v>
      </c>
      <c r="J1332">
        <v>1.9</v>
      </c>
      <c r="K1332" t="s">
        <v>131</v>
      </c>
      <c r="L1332">
        <v>39</v>
      </c>
      <c r="M1332">
        <v>0.18</v>
      </c>
      <c r="N1332">
        <v>0.21</v>
      </c>
      <c r="O1332">
        <v>0.34</v>
      </c>
      <c r="P1332">
        <v>0</v>
      </c>
      <c r="Q1332">
        <v>150</v>
      </c>
      <c r="R1332">
        <v>81</v>
      </c>
      <c r="S1332">
        <v>148</v>
      </c>
      <c r="T1332">
        <v>31</v>
      </c>
      <c r="U1332">
        <v>28</v>
      </c>
      <c r="V1332">
        <v>17</v>
      </c>
      <c r="W1332">
        <v>18</v>
      </c>
      <c r="X1332" t="s">
        <v>133</v>
      </c>
      <c r="Y1332">
        <v>70</v>
      </c>
      <c r="Z1332">
        <v>70</v>
      </c>
      <c r="AA1332">
        <v>13</v>
      </c>
      <c r="AB1332">
        <v>44</v>
      </c>
    </row>
    <row r="1333" spans="1:28" ht="17" x14ac:dyDescent="0.25">
      <c r="A1333" s="3">
        <v>38481079</v>
      </c>
      <c r="B1333" s="1">
        <v>43653</v>
      </c>
      <c r="C1333" s="13">
        <v>0.99697662037037038</v>
      </c>
      <c r="D1333" t="s">
        <v>129</v>
      </c>
      <c r="E1333" t="s">
        <v>130</v>
      </c>
      <c r="F1333">
        <v>2.29</v>
      </c>
      <c r="G1333" t="s">
        <v>130</v>
      </c>
      <c r="H1333">
        <v>35.892000000000003</v>
      </c>
      <c r="I1333">
        <v>-117.727</v>
      </c>
      <c r="J1333">
        <v>2.2999999999999998</v>
      </c>
      <c r="K1333" t="s">
        <v>131</v>
      </c>
      <c r="L1333">
        <v>38</v>
      </c>
      <c r="M1333">
        <v>0.22</v>
      </c>
      <c r="N1333">
        <v>0.27</v>
      </c>
      <c r="O1333">
        <v>0.45</v>
      </c>
      <c r="P1333">
        <v>0</v>
      </c>
      <c r="Q1333">
        <v>149</v>
      </c>
      <c r="R1333">
        <v>72</v>
      </c>
      <c r="S1333">
        <v>-160</v>
      </c>
      <c r="T1333">
        <v>32</v>
      </c>
      <c r="U1333">
        <v>49</v>
      </c>
      <c r="V1333">
        <v>16</v>
      </c>
      <c r="W1333">
        <v>23</v>
      </c>
      <c r="X1333" t="s">
        <v>132</v>
      </c>
      <c r="Y1333">
        <v>52</v>
      </c>
      <c r="Z1333">
        <v>64</v>
      </c>
      <c r="AA1333">
        <v>13</v>
      </c>
      <c r="AB1333">
        <v>43</v>
      </c>
    </row>
    <row r="1334" spans="1:28" x14ac:dyDescent="0.2">
      <c r="A1334" s="4">
        <v>38481167</v>
      </c>
      <c r="B1334" s="1">
        <v>43654</v>
      </c>
      <c r="C1334" s="13">
        <v>9.326504629629629E-3</v>
      </c>
      <c r="D1334" t="s">
        <v>129</v>
      </c>
      <c r="E1334" t="s">
        <v>130</v>
      </c>
      <c r="F1334">
        <v>3.12</v>
      </c>
      <c r="G1334" t="s">
        <v>130</v>
      </c>
      <c r="H1334">
        <v>35.83</v>
      </c>
      <c r="I1334">
        <v>-117.664</v>
      </c>
      <c r="J1334">
        <v>5.8</v>
      </c>
      <c r="K1334" t="s">
        <v>131</v>
      </c>
      <c r="L1334">
        <v>121</v>
      </c>
      <c r="M1334">
        <v>0.12</v>
      </c>
      <c r="N1334">
        <v>0.08</v>
      </c>
      <c r="O1334">
        <v>0.26</v>
      </c>
      <c r="P1334">
        <v>0</v>
      </c>
      <c r="Q1334">
        <v>295</v>
      </c>
      <c r="R1334">
        <v>74</v>
      </c>
      <c r="S1334">
        <v>-169</v>
      </c>
      <c r="T1334">
        <v>12</v>
      </c>
      <c r="U1334">
        <v>17</v>
      </c>
      <c r="V1334">
        <v>33</v>
      </c>
      <c r="W1334">
        <v>4</v>
      </c>
      <c r="X1334" t="s">
        <v>131</v>
      </c>
      <c r="Y1334">
        <v>99</v>
      </c>
      <c r="Z1334">
        <v>37</v>
      </c>
      <c r="AA1334">
        <v>49</v>
      </c>
      <c r="AB1334">
        <v>90</v>
      </c>
    </row>
    <row r="1335" spans="1:28" x14ac:dyDescent="0.2">
      <c r="A1335" s="4">
        <v>38481175</v>
      </c>
      <c r="B1335" s="1">
        <v>43654</v>
      </c>
      <c r="C1335" s="13">
        <v>1.1206712962962965E-2</v>
      </c>
      <c r="D1335" t="s">
        <v>129</v>
      </c>
      <c r="E1335" t="s">
        <v>130</v>
      </c>
      <c r="F1335">
        <v>2.4</v>
      </c>
      <c r="G1335" t="s">
        <v>130</v>
      </c>
      <c r="H1335">
        <v>35.575000000000003</v>
      </c>
      <c r="I1335">
        <v>-117.366</v>
      </c>
      <c r="J1335">
        <v>2.4</v>
      </c>
      <c r="K1335" t="s">
        <v>131</v>
      </c>
      <c r="L1335">
        <v>42</v>
      </c>
      <c r="M1335">
        <v>0.2</v>
      </c>
      <c r="N1335">
        <v>0.31</v>
      </c>
      <c r="O1335">
        <v>0.53</v>
      </c>
      <c r="P1335">
        <v>0</v>
      </c>
      <c r="Q1335">
        <v>355</v>
      </c>
      <c r="R1335">
        <v>89</v>
      </c>
      <c r="S1335">
        <v>164</v>
      </c>
      <c r="T1335">
        <v>16</v>
      </c>
      <c r="U1335">
        <v>12</v>
      </c>
      <c r="V1335">
        <v>24</v>
      </c>
      <c r="W1335">
        <v>13</v>
      </c>
      <c r="X1335" t="s">
        <v>131</v>
      </c>
      <c r="Y1335">
        <v>100</v>
      </c>
      <c r="Z1335">
        <v>66</v>
      </c>
      <c r="AA1335">
        <v>17</v>
      </c>
      <c r="AB1335">
        <v>51</v>
      </c>
    </row>
    <row r="1336" spans="1:28" x14ac:dyDescent="0.2">
      <c r="A1336" s="4">
        <v>38481215</v>
      </c>
      <c r="B1336" s="1">
        <v>43654</v>
      </c>
      <c r="C1336" s="13">
        <v>1.5066435185185184E-2</v>
      </c>
      <c r="D1336" t="s">
        <v>129</v>
      </c>
      <c r="E1336" t="s">
        <v>130</v>
      </c>
      <c r="F1336">
        <v>2.2200000000000002</v>
      </c>
      <c r="G1336" t="s">
        <v>130</v>
      </c>
      <c r="H1336">
        <v>35.667999999999999</v>
      </c>
      <c r="I1336">
        <v>-117.51</v>
      </c>
      <c r="J1336">
        <v>3.1</v>
      </c>
      <c r="K1336" t="s">
        <v>131</v>
      </c>
      <c r="L1336">
        <v>41</v>
      </c>
      <c r="M1336">
        <v>0.16</v>
      </c>
      <c r="N1336">
        <v>0.27</v>
      </c>
      <c r="O1336">
        <v>0.41</v>
      </c>
      <c r="P1336">
        <v>0</v>
      </c>
      <c r="Q1336">
        <v>303</v>
      </c>
      <c r="R1336">
        <v>85</v>
      </c>
      <c r="S1336">
        <v>152</v>
      </c>
      <c r="T1336">
        <v>25</v>
      </c>
      <c r="U1336">
        <v>35</v>
      </c>
      <c r="V1336">
        <v>16</v>
      </c>
      <c r="W1336">
        <v>18</v>
      </c>
      <c r="X1336" t="s">
        <v>133</v>
      </c>
      <c r="Y1336">
        <v>65</v>
      </c>
      <c r="Z1336">
        <v>51</v>
      </c>
      <c r="AA1336">
        <v>14</v>
      </c>
      <c r="AB1336">
        <v>106</v>
      </c>
    </row>
    <row r="1337" spans="1:28" x14ac:dyDescent="0.2">
      <c r="A1337" s="4">
        <v>38481279</v>
      </c>
      <c r="B1337" s="1">
        <v>43654</v>
      </c>
      <c r="C1337" s="13">
        <v>2.0507175925925925E-2</v>
      </c>
      <c r="D1337" t="s">
        <v>129</v>
      </c>
      <c r="E1337" t="s">
        <v>130</v>
      </c>
      <c r="F1337">
        <v>2.77</v>
      </c>
      <c r="G1337" t="s">
        <v>130</v>
      </c>
      <c r="H1337">
        <v>35.573999999999998</v>
      </c>
      <c r="I1337">
        <v>-117.364</v>
      </c>
      <c r="J1337">
        <v>4</v>
      </c>
      <c r="K1337" t="s">
        <v>131</v>
      </c>
      <c r="L1337">
        <v>83</v>
      </c>
      <c r="M1337">
        <v>0.16</v>
      </c>
      <c r="N1337">
        <v>0.17</v>
      </c>
      <c r="O1337">
        <v>0.4</v>
      </c>
      <c r="P1337">
        <v>0</v>
      </c>
      <c r="Q1337">
        <v>154</v>
      </c>
      <c r="R1337">
        <v>79</v>
      </c>
      <c r="S1337">
        <v>-176</v>
      </c>
      <c r="T1337">
        <v>13</v>
      </c>
      <c r="U1337">
        <v>43</v>
      </c>
      <c r="V1337">
        <v>22</v>
      </c>
      <c r="W1337">
        <v>18</v>
      </c>
      <c r="X1337" t="s">
        <v>133</v>
      </c>
      <c r="Y1337">
        <v>64</v>
      </c>
      <c r="Z1337">
        <v>57</v>
      </c>
      <c r="AA1337">
        <v>32</v>
      </c>
      <c r="AB1337">
        <v>63</v>
      </c>
    </row>
    <row r="1338" spans="1:28" x14ac:dyDescent="0.2">
      <c r="A1338" s="4">
        <v>38481319</v>
      </c>
      <c r="B1338" s="1">
        <v>43654</v>
      </c>
      <c r="C1338" s="13">
        <v>2.4707523148148152E-2</v>
      </c>
      <c r="D1338" t="s">
        <v>129</v>
      </c>
      <c r="E1338" t="s">
        <v>130</v>
      </c>
      <c r="F1338">
        <v>2.1</v>
      </c>
      <c r="G1338" t="s">
        <v>130</v>
      </c>
      <c r="H1338">
        <v>35.741</v>
      </c>
      <c r="I1338">
        <v>-117.538</v>
      </c>
      <c r="J1338">
        <v>7</v>
      </c>
      <c r="K1338" t="s">
        <v>131</v>
      </c>
      <c r="L1338">
        <v>39</v>
      </c>
      <c r="M1338">
        <v>0.2</v>
      </c>
      <c r="N1338">
        <v>0.28000000000000003</v>
      </c>
      <c r="O1338">
        <v>0.51</v>
      </c>
      <c r="P1338">
        <v>0</v>
      </c>
      <c r="Q1338">
        <v>125</v>
      </c>
      <c r="R1338">
        <v>86</v>
      </c>
      <c r="S1338">
        <v>-159</v>
      </c>
      <c r="T1338">
        <v>26</v>
      </c>
      <c r="U1338">
        <v>36</v>
      </c>
      <c r="V1338">
        <v>16</v>
      </c>
      <c r="W1338">
        <v>21</v>
      </c>
      <c r="X1338" t="s">
        <v>133</v>
      </c>
      <c r="Y1338">
        <v>65</v>
      </c>
      <c r="Z1338">
        <v>25</v>
      </c>
      <c r="AA1338">
        <v>13</v>
      </c>
      <c r="AB1338">
        <v>132</v>
      </c>
    </row>
    <row r="1339" spans="1:28" ht="17" x14ac:dyDescent="0.25">
      <c r="A1339" s="3">
        <v>38481335</v>
      </c>
      <c r="B1339" s="1">
        <v>43654</v>
      </c>
      <c r="C1339" s="13">
        <v>2.7310069444444446E-2</v>
      </c>
      <c r="D1339" t="s">
        <v>129</v>
      </c>
      <c r="E1339" t="s">
        <v>130</v>
      </c>
      <c r="F1339">
        <v>2.11</v>
      </c>
      <c r="G1339" t="s">
        <v>130</v>
      </c>
      <c r="H1339">
        <v>35.972000000000001</v>
      </c>
      <c r="I1339">
        <v>-117.471</v>
      </c>
      <c r="J1339">
        <v>0.1</v>
      </c>
      <c r="K1339" t="s">
        <v>132</v>
      </c>
      <c r="L1339">
        <v>38</v>
      </c>
      <c r="M1339">
        <v>0.27</v>
      </c>
      <c r="N1339">
        <v>0.39</v>
      </c>
      <c r="O1339">
        <v>31.61</v>
      </c>
      <c r="P1339">
        <v>0</v>
      </c>
      <c r="Q1339">
        <v>140</v>
      </c>
      <c r="R1339">
        <v>83</v>
      </c>
      <c r="S1339">
        <v>-136</v>
      </c>
      <c r="T1339">
        <v>45</v>
      </c>
      <c r="U1339">
        <v>44</v>
      </c>
      <c r="V1339">
        <v>16</v>
      </c>
      <c r="W1339">
        <v>25</v>
      </c>
      <c r="X1339" t="s">
        <v>134</v>
      </c>
      <c r="Y1339">
        <v>33</v>
      </c>
      <c r="Z1339">
        <v>40</v>
      </c>
      <c r="AA1339">
        <v>0</v>
      </c>
      <c r="AB1339">
        <v>0</v>
      </c>
    </row>
    <row r="1340" spans="1:28" x14ac:dyDescent="0.2">
      <c r="A1340" s="4">
        <v>38481503</v>
      </c>
      <c r="B1340" s="1">
        <v>43654</v>
      </c>
      <c r="C1340" s="13">
        <v>4.5632754629629631E-2</v>
      </c>
      <c r="D1340" t="s">
        <v>129</v>
      </c>
      <c r="E1340" t="s">
        <v>130</v>
      </c>
      <c r="F1340">
        <v>2.44</v>
      </c>
      <c r="G1340" t="s">
        <v>130</v>
      </c>
      <c r="H1340">
        <v>35.892000000000003</v>
      </c>
      <c r="I1340">
        <v>-117.741</v>
      </c>
      <c r="J1340">
        <v>7.1</v>
      </c>
      <c r="K1340" t="s">
        <v>131</v>
      </c>
      <c r="L1340">
        <v>42</v>
      </c>
      <c r="M1340">
        <v>0.16</v>
      </c>
      <c r="N1340">
        <v>0.22</v>
      </c>
      <c r="O1340">
        <v>0.76</v>
      </c>
      <c r="P1340">
        <v>0</v>
      </c>
      <c r="Q1340">
        <v>146</v>
      </c>
      <c r="R1340">
        <v>76</v>
      </c>
      <c r="S1340">
        <v>173</v>
      </c>
      <c r="T1340">
        <v>26</v>
      </c>
      <c r="U1340">
        <v>27</v>
      </c>
      <c r="V1340">
        <v>19</v>
      </c>
      <c r="W1340">
        <v>20</v>
      </c>
      <c r="X1340" t="s">
        <v>133</v>
      </c>
      <c r="Y1340">
        <v>79</v>
      </c>
      <c r="Z1340">
        <v>28</v>
      </c>
      <c r="AA1340">
        <v>14</v>
      </c>
      <c r="AB1340">
        <v>113</v>
      </c>
    </row>
    <row r="1341" spans="1:28" x14ac:dyDescent="0.2">
      <c r="A1341" s="4">
        <v>38481575</v>
      </c>
      <c r="B1341" s="1">
        <v>43654</v>
      </c>
      <c r="C1341" s="13">
        <v>5.1066319444444445E-2</v>
      </c>
      <c r="D1341" t="s">
        <v>129</v>
      </c>
      <c r="E1341" t="s">
        <v>130</v>
      </c>
      <c r="F1341">
        <v>2.2999999999999998</v>
      </c>
      <c r="G1341" t="s">
        <v>130</v>
      </c>
      <c r="H1341">
        <v>35.802</v>
      </c>
      <c r="I1341">
        <v>-117.64400000000001</v>
      </c>
      <c r="J1341">
        <v>7.7</v>
      </c>
      <c r="K1341" t="s">
        <v>131</v>
      </c>
      <c r="L1341">
        <v>49</v>
      </c>
      <c r="M1341">
        <v>0.19</v>
      </c>
      <c r="N1341">
        <v>0.24</v>
      </c>
      <c r="O1341">
        <v>0.6</v>
      </c>
      <c r="P1341">
        <v>0</v>
      </c>
      <c r="Q1341">
        <v>275</v>
      </c>
      <c r="R1341">
        <v>41</v>
      </c>
      <c r="S1341">
        <v>-73</v>
      </c>
      <c r="T1341">
        <v>25</v>
      </c>
      <c r="U1341">
        <v>23</v>
      </c>
      <c r="V1341">
        <v>22</v>
      </c>
      <c r="W1341">
        <v>8</v>
      </c>
      <c r="X1341" t="s">
        <v>131</v>
      </c>
      <c r="Y1341">
        <v>86</v>
      </c>
      <c r="Z1341">
        <v>25</v>
      </c>
      <c r="AA1341">
        <v>16</v>
      </c>
      <c r="AB1341">
        <v>108</v>
      </c>
    </row>
    <row r="1342" spans="1:28" ht="17" x14ac:dyDescent="0.25">
      <c r="A1342" s="3">
        <v>37264764</v>
      </c>
      <c r="B1342" s="1">
        <v>43654</v>
      </c>
      <c r="C1342" s="13">
        <v>6.7452662037037037E-2</v>
      </c>
      <c r="D1342" t="s">
        <v>129</v>
      </c>
      <c r="E1342" t="s">
        <v>130</v>
      </c>
      <c r="F1342">
        <v>3.5</v>
      </c>
      <c r="G1342" t="s">
        <v>130</v>
      </c>
      <c r="H1342">
        <v>35.904000000000003</v>
      </c>
      <c r="I1342">
        <v>-117.69799999999999</v>
      </c>
      <c r="J1342">
        <v>9.1</v>
      </c>
      <c r="K1342" t="s">
        <v>131</v>
      </c>
      <c r="L1342">
        <v>38</v>
      </c>
      <c r="M1342">
        <v>0.13</v>
      </c>
      <c r="N1342">
        <v>0.2</v>
      </c>
      <c r="O1342">
        <v>0.45</v>
      </c>
      <c r="P1342">
        <v>0</v>
      </c>
      <c r="Q1342">
        <v>4</v>
      </c>
      <c r="R1342">
        <v>71</v>
      </c>
      <c r="S1342">
        <v>-157</v>
      </c>
      <c r="T1342">
        <v>51</v>
      </c>
      <c r="U1342">
        <v>51</v>
      </c>
      <c r="V1342">
        <v>8</v>
      </c>
      <c r="W1342">
        <v>31</v>
      </c>
      <c r="X1342" t="s">
        <v>134</v>
      </c>
      <c r="Y1342">
        <v>23</v>
      </c>
      <c r="Z1342">
        <v>66</v>
      </c>
      <c r="AA1342">
        <v>2</v>
      </c>
      <c r="AB1342">
        <v>46</v>
      </c>
    </row>
    <row r="1343" spans="1:28" ht="17" x14ac:dyDescent="0.25">
      <c r="A1343" s="3">
        <v>38481863</v>
      </c>
      <c r="B1343" s="1">
        <v>43654</v>
      </c>
      <c r="C1343" s="13">
        <v>8.1485416666666657E-2</v>
      </c>
      <c r="D1343" t="s">
        <v>129</v>
      </c>
      <c r="E1343" t="s">
        <v>130</v>
      </c>
      <c r="F1343">
        <v>2.66</v>
      </c>
      <c r="G1343" t="s">
        <v>130</v>
      </c>
      <c r="H1343">
        <v>35.889000000000003</v>
      </c>
      <c r="I1343">
        <v>-117.73</v>
      </c>
      <c r="J1343">
        <v>2.8</v>
      </c>
      <c r="K1343" t="s">
        <v>131</v>
      </c>
      <c r="L1343">
        <v>83</v>
      </c>
      <c r="M1343">
        <v>0.15</v>
      </c>
      <c r="N1343">
        <v>0.11</v>
      </c>
      <c r="O1343">
        <v>0.26</v>
      </c>
      <c r="P1343">
        <v>0</v>
      </c>
      <c r="Q1343">
        <v>120</v>
      </c>
      <c r="R1343">
        <v>88</v>
      </c>
      <c r="S1343">
        <v>172</v>
      </c>
      <c r="T1343">
        <v>21</v>
      </c>
      <c r="U1343">
        <v>18</v>
      </c>
      <c r="V1343">
        <v>19</v>
      </c>
      <c r="W1343">
        <v>13</v>
      </c>
      <c r="X1343" t="s">
        <v>131</v>
      </c>
      <c r="Y1343">
        <v>89</v>
      </c>
      <c r="Z1343">
        <v>66</v>
      </c>
      <c r="AA1343">
        <v>18</v>
      </c>
      <c r="AB1343">
        <v>52</v>
      </c>
    </row>
    <row r="1344" spans="1:28" ht="17" x14ac:dyDescent="0.25">
      <c r="A1344" s="3">
        <v>38481887</v>
      </c>
      <c r="B1344" s="1">
        <v>43654</v>
      </c>
      <c r="C1344" s="13">
        <v>8.3296643518518523E-2</v>
      </c>
      <c r="D1344" t="s">
        <v>129</v>
      </c>
      <c r="E1344" t="s">
        <v>130</v>
      </c>
      <c r="F1344">
        <v>2.0499999999999998</v>
      </c>
      <c r="G1344" t="s">
        <v>130</v>
      </c>
      <c r="H1344">
        <v>35.938000000000002</v>
      </c>
      <c r="I1344">
        <v>-117.679</v>
      </c>
      <c r="J1344">
        <v>0.8</v>
      </c>
      <c r="K1344" t="s">
        <v>131</v>
      </c>
      <c r="L1344">
        <v>37</v>
      </c>
      <c r="M1344">
        <v>0.22</v>
      </c>
      <c r="N1344">
        <v>0.25</v>
      </c>
      <c r="O1344">
        <v>0.45</v>
      </c>
      <c r="P1344">
        <v>0</v>
      </c>
      <c r="Q1344">
        <v>165</v>
      </c>
      <c r="R1344">
        <v>21</v>
      </c>
      <c r="S1344">
        <v>121</v>
      </c>
      <c r="T1344">
        <v>39</v>
      </c>
      <c r="U1344">
        <v>39</v>
      </c>
      <c r="V1344">
        <v>16</v>
      </c>
      <c r="W1344">
        <v>22</v>
      </c>
      <c r="X1344" t="s">
        <v>132</v>
      </c>
      <c r="Y1344">
        <v>57</v>
      </c>
      <c r="Z1344">
        <v>77</v>
      </c>
      <c r="AA1344">
        <v>10</v>
      </c>
      <c r="AB1344">
        <v>21</v>
      </c>
    </row>
    <row r="1345" spans="1:28" x14ac:dyDescent="0.2">
      <c r="A1345" s="4">
        <v>38481951</v>
      </c>
      <c r="B1345" s="1">
        <v>43654</v>
      </c>
      <c r="C1345" s="13">
        <v>8.8803472222222221E-2</v>
      </c>
      <c r="D1345" t="s">
        <v>129</v>
      </c>
      <c r="E1345" t="s">
        <v>130</v>
      </c>
      <c r="F1345">
        <v>2.33</v>
      </c>
      <c r="G1345" t="s">
        <v>130</v>
      </c>
      <c r="H1345">
        <v>35.636000000000003</v>
      </c>
      <c r="I1345">
        <v>-117.55500000000001</v>
      </c>
      <c r="J1345">
        <v>6.1</v>
      </c>
      <c r="K1345" t="s">
        <v>131</v>
      </c>
      <c r="L1345">
        <v>45</v>
      </c>
      <c r="M1345">
        <v>0.16</v>
      </c>
      <c r="N1345">
        <v>0.22</v>
      </c>
      <c r="O1345">
        <v>0.75</v>
      </c>
      <c r="P1345">
        <v>0</v>
      </c>
      <c r="Q1345">
        <v>161</v>
      </c>
      <c r="R1345">
        <v>89</v>
      </c>
      <c r="S1345">
        <v>-174</v>
      </c>
      <c r="T1345">
        <v>18</v>
      </c>
      <c r="U1345">
        <v>17</v>
      </c>
      <c r="V1345">
        <v>23</v>
      </c>
      <c r="W1345">
        <v>17</v>
      </c>
      <c r="X1345" t="s">
        <v>131</v>
      </c>
      <c r="Y1345">
        <v>100</v>
      </c>
      <c r="Z1345">
        <v>35</v>
      </c>
      <c r="AA1345">
        <v>18</v>
      </c>
      <c r="AB1345">
        <v>105</v>
      </c>
    </row>
    <row r="1346" spans="1:28" x14ac:dyDescent="0.2">
      <c r="A1346" s="4">
        <v>38482047</v>
      </c>
      <c r="B1346" s="1">
        <v>43654</v>
      </c>
      <c r="C1346" s="13">
        <v>0.10018182870370369</v>
      </c>
      <c r="D1346" t="s">
        <v>129</v>
      </c>
      <c r="E1346" t="s">
        <v>130</v>
      </c>
      <c r="F1346">
        <v>2.78</v>
      </c>
      <c r="G1346" t="s">
        <v>130</v>
      </c>
      <c r="H1346">
        <v>35.731999999999999</v>
      </c>
      <c r="I1346">
        <v>-117.547</v>
      </c>
      <c r="J1346">
        <v>6.9</v>
      </c>
      <c r="K1346" t="s">
        <v>131</v>
      </c>
      <c r="L1346">
        <v>98</v>
      </c>
      <c r="M1346">
        <v>0.16</v>
      </c>
      <c r="N1346">
        <v>0.13</v>
      </c>
      <c r="O1346">
        <v>0.26</v>
      </c>
      <c r="P1346">
        <v>0</v>
      </c>
      <c r="Q1346">
        <v>280</v>
      </c>
      <c r="R1346">
        <v>79</v>
      </c>
      <c r="S1346">
        <v>162</v>
      </c>
      <c r="T1346">
        <v>19</v>
      </c>
      <c r="U1346">
        <v>18</v>
      </c>
      <c r="V1346">
        <v>33</v>
      </c>
      <c r="W1346">
        <v>19</v>
      </c>
      <c r="X1346" t="s">
        <v>131</v>
      </c>
      <c r="Y1346">
        <v>98</v>
      </c>
      <c r="Z1346">
        <v>28</v>
      </c>
      <c r="AA1346">
        <v>39</v>
      </c>
      <c r="AB1346">
        <v>118</v>
      </c>
    </row>
    <row r="1347" spans="1:28" x14ac:dyDescent="0.2">
      <c r="A1347" s="4">
        <v>38482103</v>
      </c>
      <c r="B1347" s="1">
        <v>43654</v>
      </c>
      <c r="C1347" s="13">
        <v>0.10767858796296297</v>
      </c>
      <c r="D1347" t="s">
        <v>129</v>
      </c>
      <c r="E1347" t="s">
        <v>130</v>
      </c>
      <c r="F1347">
        <v>2.4300000000000002</v>
      </c>
      <c r="G1347" t="s">
        <v>130</v>
      </c>
      <c r="H1347">
        <v>35.674999999999997</v>
      </c>
      <c r="I1347">
        <v>-117.464</v>
      </c>
      <c r="J1347">
        <v>4</v>
      </c>
      <c r="K1347" t="s">
        <v>131</v>
      </c>
      <c r="L1347">
        <v>45</v>
      </c>
      <c r="M1347">
        <v>0.18</v>
      </c>
      <c r="N1347">
        <v>0.27</v>
      </c>
      <c r="O1347">
        <v>0.56000000000000005</v>
      </c>
      <c r="P1347">
        <v>0</v>
      </c>
      <c r="Q1347">
        <v>357</v>
      </c>
      <c r="R1347">
        <v>73</v>
      </c>
      <c r="S1347">
        <v>180</v>
      </c>
      <c r="T1347">
        <v>23</v>
      </c>
      <c r="U1347">
        <v>23</v>
      </c>
      <c r="V1347">
        <v>21</v>
      </c>
      <c r="W1347">
        <v>16</v>
      </c>
      <c r="X1347" t="s">
        <v>133</v>
      </c>
      <c r="Y1347">
        <v>69</v>
      </c>
      <c r="Z1347">
        <v>53</v>
      </c>
      <c r="AA1347">
        <v>18</v>
      </c>
      <c r="AB1347">
        <v>68</v>
      </c>
    </row>
    <row r="1348" spans="1:28" ht="17" x14ac:dyDescent="0.25">
      <c r="A1348" s="3">
        <v>38482167</v>
      </c>
      <c r="B1348" s="1">
        <v>43654</v>
      </c>
      <c r="C1348" s="13">
        <v>0.11283391203703703</v>
      </c>
      <c r="D1348" t="s">
        <v>129</v>
      </c>
      <c r="E1348" t="s">
        <v>130</v>
      </c>
      <c r="F1348">
        <v>2.69</v>
      </c>
      <c r="G1348" t="s">
        <v>130</v>
      </c>
      <c r="H1348">
        <v>35.665999999999997</v>
      </c>
      <c r="I1348">
        <v>-117.482</v>
      </c>
      <c r="J1348">
        <v>9.9</v>
      </c>
      <c r="K1348" t="s">
        <v>131</v>
      </c>
      <c r="L1348">
        <v>87</v>
      </c>
      <c r="M1348">
        <v>0.16</v>
      </c>
      <c r="N1348">
        <v>0.15</v>
      </c>
      <c r="O1348">
        <v>0.27</v>
      </c>
      <c r="P1348">
        <v>0</v>
      </c>
      <c r="Q1348">
        <v>137</v>
      </c>
      <c r="R1348">
        <v>80</v>
      </c>
      <c r="S1348">
        <v>-134</v>
      </c>
      <c r="T1348">
        <v>38</v>
      </c>
      <c r="U1348">
        <v>43</v>
      </c>
      <c r="V1348">
        <v>21</v>
      </c>
      <c r="W1348">
        <v>48</v>
      </c>
      <c r="X1348" t="s">
        <v>132</v>
      </c>
      <c r="Y1348">
        <v>51</v>
      </c>
      <c r="Z1348">
        <v>23</v>
      </c>
      <c r="AA1348">
        <v>19</v>
      </c>
      <c r="AB1348">
        <v>156</v>
      </c>
    </row>
    <row r="1349" spans="1:28" x14ac:dyDescent="0.2">
      <c r="A1349" s="4">
        <v>38482183</v>
      </c>
      <c r="B1349" s="1">
        <v>43654</v>
      </c>
      <c r="C1349" s="13">
        <v>0.11378726851851852</v>
      </c>
      <c r="D1349" t="s">
        <v>129</v>
      </c>
      <c r="E1349" t="s">
        <v>130</v>
      </c>
      <c r="F1349">
        <v>2.39</v>
      </c>
      <c r="G1349" t="s">
        <v>130</v>
      </c>
      <c r="H1349">
        <v>35.636000000000003</v>
      </c>
      <c r="I1349">
        <v>-117.443</v>
      </c>
      <c r="J1349">
        <v>3.6</v>
      </c>
      <c r="K1349" t="s">
        <v>131</v>
      </c>
      <c r="L1349">
        <v>42</v>
      </c>
      <c r="M1349">
        <v>0.19</v>
      </c>
      <c r="N1349">
        <v>0.31</v>
      </c>
      <c r="O1349">
        <v>0.65</v>
      </c>
      <c r="P1349">
        <v>0</v>
      </c>
      <c r="Q1349">
        <v>164</v>
      </c>
      <c r="R1349">
        <v>77</v>
      </c>
      <c r="S1349">
        <v>-153</v>
      </c>
      <c r="T1349">
        <v>27</v>
      </c>
      <c r="U1349">
        <v>32</v>
      </c>
      <c r="V1349">
        <v>17</v>
      </c>
      <c r="W1349">
        <v>30</v>
      </c>
      <c r="X1349" t="s">
        <v>133</v>
      </c>
      <c r="Y1349">
        <v>72</v>
      </c>
      <c r="Z1349">
        <v>51</v>
      </c>
      <c r="AA1349">
        <v>15</v>
      </c>
      <c r="AB1349">
        <v>74</v>
      </c>
    </row>
    <row r="1350" spans="1:28" x14ac:dyDescent="0.2">
      <c r="A1350" s="4">
        <v>38482207</v>
      </c>
      <c r="B1350" s="1">
        <v>43654</v>
      </c>
      <c r="C1350" s="13">
        <v>0.11553611111111112</v>
      </c>
      <c r="D1350" t="s">
        <v>129</v>
      </c>
      <c r="E1350" t="s">
        <v>130</v>
      </c>
      <c r="F1350">
        <v>2.68</v>
      </c>
      <c r="G1350" t="s">
        <v>130</v>
      </c>
      <c r="H1350">
        <v>35.887999999999998</v>
      </c>
      <c r="I1350">
        <v>-117.73</v>
      </c>
      <c r="J1350">
        <v>4</v>
      </c>
      <c r="K1350" t="s">
        <v>131</v>
      </c>
      <c r="L1350">
        <v>84</v>
      </c>
      <c r="M1350">
        <v>0.17</v>
      </c>
      <c r="N1350">
        <v>0.13</v>
      </c>
      <c r="O1350">
        <v>0.35</v>
      </c>
      <c r="P1350">
        <v>0</v>
      </c>
      <c r="Q1350">
        <v>298</v>
      </c>
      <c r="R1350">
        <v>84</v>
      </c>
      <c r="S1350">
        <v>175</v>
      </c>
      <c r="T1350">
        <v>18</v>
      </c>
      <c r="U1350">
        <v>18</v>
      </c>
      <c r="V1350">
        <v>20</v>
      </c>
      <c r="W1350">
        <v>22</v>
      </c>
      <c r="X1350" t="s">
        <v>131</v>
      </c>
      <c r="Y1350">
        <v>98</v>
      </c>
      <c r="Z1350">
        <v>54</v>
      </c>
      <c r="AA1350">
        <v>27</v>
      </c>
      <c r="AB1350">
        <v>57</v>
      </c>
    </row>
    <row r="1351" spans="1:28" x14ac:dyDescent="0.2">
      <c r="A1351" s="4">
        <v>38482375</v>
      </c>
      <c r="B1351" s="1">
        <v>43654</v>
      </c>
      <c r="C1351" s="13">
        <v>0.13364108796296295</v>
      </c>
      <c r="D1351" t="s">
        <v>129</v>
      </c>
      <c r="E1351" t="s">
        <v>130</v>
      </c>
      <c r="F1351">
        <v>3.07</v>
      </c>
      <c r="G1351" t="s">
        <v>130</v>
      </c>
      <c r="H1351">
        <v>35.665999999999997</v>
      </c>
      <c r="I1351">
        <v>-117.504</v>
      </c>
      <c r="J1351">
        <v>8.3000000000000007</v>
      </c>
      <c r="K1351" t="s">
        <v>131</v>
      </c>
      <c r="L1351">
        <v>112</v>
      </c>
      <c r="M1351">
        <v>0.12</v>
      </c>
      <c r="N1351">
        <v>0.09</v>
      </c>
      <c r="O1351">
        <v>0.24</v>
      </c>
      <c r="P1351">
        <v>0</v>
      </c>
      <c r="Q1351">
        <v>350</v>
      </c>
      <c r="R1351">
        <v>83</v>
      </c>
      <c r="S1351">
        <v>-169</v>
      </c>
      <c r="T1351">
        <v>14</v>
      </c>
      <c r="U1351">
        <v>15</v>
      </c>
      <c r="V1351">
        <v>40</v>
      </c>
      <c r="W1351">
        <v>5</v>
      </c>
      <c r="X1351" t="s">
        <v>131</v>
      </c>
      <c r="Y1351">
        <v>99</v>
      </c>
      <c r="Z1351">
        <v>31</v>
      </c>
      <c r="AA1351">
        <v>47</v>
      </c>
      <c r="AB1351">
        <v>118</v>
      </c>
    </row>
    <row r="1352" spans="1:28" ht="17" x14ac:dyDescent="0.25">
      <c r="A1352" s="3">
        <v>38482543</v>
      </c>
      <c r="B1352" s="1">
        <v>43654</v>
      </c>
      <c r="C1352" s="13">
        <v>0.15072557870370371</v>
      </c>
      <c r="D1352" t="s">
        <v>129</v>
      </c>
      <c r="E1352" t="s">
        <v>130</v>
      </c>
      <c r="F1352">
        <v>2.2000000000000002</v>
      </c>
      <c r="G1352" t="s">
        <v>130</v>
      </c>
      <c r="H1352">
        <v>35.716999999999999</v>
      </c>
      <c r="I1352">
        <v>-117.52800000000001</v>
      </c>
      <c r="J1352">
        <v>3.2</v>
      </c>
      <c r="K1352" t="s">
        <v>131</v>
      </c>
      <c r="L1352">
        <v>68</v>
      </c>
      <c r="M1352">
        <v>0.14000000000000001</v>
      </c>
      <c r="N1352">
        <v>0.14000000000000001</v>
      </c>
      <c r="O1352">
        <v>0.2</v>
      </c>
      <c r="P1352">
        <v>0</v>
      </c>
      <c r="Q1352">
        <v>310</v>
      </c>
      <c r="R1352">
        <v>88</v>
      </c>
      <c r="S1352">
        <v>-171</v>
      </c>
      <c r="T1352">
        <v>16</v>
      </c>
      <c r="U1352">
        <v>32</v>
      </c>
      <c r="V1352">
        <v>19</v>
      </c>
      <c r="W1352">
        <v>15</v>
      </c>
      <c r="X1352" t="s">
        <v>133</v>
      </c>
      <c r="Y1352">
        <v>77</v>
      </c>
      <c r="Z1352">
        <v>68</v>
      </c>
      <c r="AA1352">
        <v>15</v>
      </c>
      <c r="AB1352">
        <v>49</v>
      </c>
    </row>
    <row r="1353" spans="1:28" ht="17" x14ac:dyDescent="0.25">
      <c r="A1353" s="3">
        <v>38482583</v>
      </c>
      <c r="B1353" s="1">
        <v>43654</v>
      </c>
      <c r="C1353" s="13">
        <v>0.15370844907407408</v>
      </c>
      <c r="D1353" t="s">
        <v>129</v>
      </c>
      <c r="E1353" t="s">
        <v>130</v>
      </c>
      <c r="F1353">
        <v>2.0699999999999998</v>
      </c>
      <c r="G1353" t="s">
        <v>130</v>
      </c>
      <c r="H1353">
        <v>35.645000000000003</v>
      </c>
      <c r="I1353">
        <v>-117.44799999999999</v>
      </c>
      <c r="J1353">
        <v>2.9</v>
      </c>
      <c r="K1353" t="s">
        <v>131</v>
      </c>
      <c r="L1353">
        <v>41</v>
      </c>
      <c r="M1353">
        <v>0.22</v>
      </c>
      <c r="N1353">
        <v>0.28000000000000003</v>
      </c>
      <c r="O1353">
        <v>0.42</v>
      </c>
      <c r="P1353">
        <v>0</v>
      </c>
      <c r="Q1353">
        <v>304</v>
      </c>
      <c r="R1353">
        <v>78</v>
      </c>
      <c r="S1353">
        <v>143</v>
      </c>
      <c r="T1353">
        <v>41</v>
      </c>
      <c r="U1353">
        <v>34</v>
      </c>
      <c r="V1353">
        <v>16</v>
      </c>
      <c r="W1353">
        <v>45</v>
      </c>
      <c r="X1353" t="s">
        <v>132</v>
      </c>
      <c r="Y1353">
        <v>77</v>
      </c>
      <c r="Z1353">
        <v>56</v>
      </c>
      <c r="AA1353">
        <v>11</v>
      </c>
      <c r="AB1353">
        <v>95</v>
      </c>
    </row>
    <row r="1354" spans="1:28" x14ac:dyDescent="0.2">
      <c r="A1354" s="4">
        <v>38482607</v>
      </c>
      <c r="B1354" s="1">
        <v>43654</v>
      </c>
      <c r="C1354" s="13">
        <v>0.15601469907407409</v>
      </c>
      <c r="D1354" t="s">
        <v>129</v>
      </c>
      <c r="E1354" t="s">
        <v>130</v>
      </c>
      <c r="F1354">
        <v>2.29</v>
      </c>
      <c r="G1354" t="s">
        <v>130</v>
      </c>
      <c r="H1354">
        <v>35.902999999999999</v>
      </c>
      <c r="I1354">
        <v>-117.75</v>
      </c>
      <c r="J1354">
        <v>6.8</v>
      </c>
      <c r="K1354" t="s">
        <v>131</v>
      </c>
      <c r="L1354">
        <v>45</v>
      </c>
      <c r="M1354">
        <v>0.17</v>
      </c>
      <c r="N1354">
        <v>0.21</v>
      </c>
      <c r="O1354">
        <v>0.5</v>
      </c>
      <c r="P1354">
        <v>0</v>
      </c>
      <c r="Q1354">
        <v>328</v>
      </c>
      <c r="R1354">
        <v>77</v>
      </c>
      <c r="S1354">
        <v>-174</v>
      </c>
      <c r="T1354">
        <v>25</v>
      </c>
      <c r="U1354">
        <v>25</v>
      </c>
      <c r="V1354">
        <v>16</v>
      </c>
      <c r="W1354">
        <v>24</v>
      </c>
      <c r="X1354" t="s">
        <v>131</v>
      </c>
      <c r="Y1354">
        <v>91</v>
      </c>
      <c r="Z1354">
        <v>29</v>
      </c>
      <c r="AA1354">
        <v>15</v>
      </c>
      <c r="AB1354">
        <v>123</v>
      </c>
    </row>
    <row r="1355" spans="1:28" x14ac:dyDescent="0.2">
      <c r="A1355" s="4">
        <v>38482615</v>
      </c>
      <c r="B1355" s="1">
        <v>43654</v>
      </c>
      <c r="C1355" s="13">
        <v>0.15663935185185185</v>
      </c>
      <c r="D1355" t="s">
        <v>129</v>
      </c>
      <c r="E1355" t="s">
        <v>130</v>
      </c>
      <c r="F1355">
        <v>2.54</v>
      </c>
      <c r="G1355" t="s">
        <v>130</v>
      </c>
      <c r="H1355">
        <v>35.868000000000002</v>
      </c>
      <c r="I1355">
        <v>-117.7</v>
      </c>
      <c r="J1355">
        <v>6.6</v>
      </c>
      <c r="K1355" t="s">
        <v>131</v>
      </c>
      <c r="L1355">
        <v>93</v>
      </c>
      <c r="M1355">
        <v>0.16</v>
      </c>
      <c r="N1355">
        <v>0.12</v>
      </c>
      <c r="O1355">
        <v>0.33</v>
      </c>
      <c r="P1355">
        <v>0</v>
      </c>
      <c r="Q1355">
        <v>146</v>
      </c>
      <c r="R1355">
        <v>74</v>
      </c>
      <c r="S1355">
        <v>-136</v>
      </c>
      <c r="T1355">
        <v>16</v>
      </c>
      <c r="U1355">
        <v>17</v>
      </c>
      <c r="V1355">
        <v>25</v>
      </c>
      <c r="W1355">
        <v>10</v>
      </c>
      <c r="X1355" t="s">
        <v>131</v>
      </c>
      <c r="Y1355">
        <v>99</v>
      </c>
      <c r="Z1355">
        <v>32</v>
      </c>
      <c r="AA1355">
        <v>29</v>
      </c>
      <c r="AB1355">
        <v>117</v>
      </c>
    </row>
    <row r="1356" spans="1:28" x14ac:dyDescent="0.2">
      <c r="A1356" s="4">
        <v>38482655</v>
      </c>
      <c r="B1356" s="1">
        <v>43654</v>
      </c>
      <c r="C1356" s="13">
        <v>0.16020787037037038</v>
      </c>
      <c r="D1356" t="s">
        <v>129</v>
      </c>
      <c r="E1356" t="s">
        <v>130</v>
      </c>
      <c r="F1356">
        <v>2.31</v>
      </c>
      <c r="G1356" t="s">
        <v>130</v>
      </c>
      <c r="H1356">
        <v>35.896999999999998</v>
      </c>
      <c r="I1356">
        <v>-117.73099999999999</v>
      </c>
      <c r="J1356">
        <v>2.1</v>
      </c>
      <c r="K1356" t="s">
        <v>131</v>
      </c>
      <c r="L1356">
        <v>46</v>
      </c>
      <c r="M1356">
        <v>0.15</v>
      </c>
      <c r="N1356">
        <v>0.17</v>
      </c>
      <c r="O1356">
        <v>0.28999999999999998</v>
      </c>
      <c r="P1356">
        <v>0</v>
      </c>
      <c r="Q1356">
        <v>294</v>
      </c>
      <c r="R1356">
        <v>61</v>
      </c>
      <c r="S1356">
        <v>165</v>
      </c>
      <c r="T1356">
        <v>23</v>
      </c>
      <c r="U1356">
        <v>18</v>
      </c>
      <c r="V1356">
        <v>20</v>
      </c>
      <c r="W1356">
        <v>21</v>
      </c>
      <c r="X1356" t="s">
        <v>131</v>
      </c>
      <c r="Y1356">
        <v>96</v>
      </c>
      <c r="Z1356">
        <v>66</v>
      </c>
      <c r="AA1356">
        <v>17</v>
      </c>
      <c r="AB1356">
        <v>55</v>
      </c>
    </row>
    <row r="1357" spans="1:28" ht="17" x14ac:dyDescent="0.25">
      <c r="A1357" s="3">
        <v>38482663</v>
      </c>
      <c r="B1357" s="1">
        <v>43654</v>
      </c>
      <c r="C1357" s="13">
        <v>0.16083692129629631</v>
      </c>
      <c r="D1357" t="s">
        <v>129</v>
      </c>
      <c r="E1357" t="s">
        <v>130</v>
      </c>
      <c r="F1357">
        <v>2.62</v>
      </c>
      <c r="G1357" t="s">
        <v>130</v>
      </c>
      <c r="H1357">
        <v>35.902999999999999</v>
      </c>
      <c r="I1357">
        <v>-117.69799999999999</v>
      </c>
      <c r="J1357">
        <v>3.8</v>
      </c>
      <c r="K1357" t="s">
        <v>131</v>
      </c>
      <c r="L1357">
        <v>82</v>
      </c>
      <c r="M1357">
        <v>0.13</v>
      </c>
      <c r="N1357">
        <v>0.1</v>
      </c>
      <c r="O1357">
        <v>0.3</v>
      </c>
      <c r="P1357">
        <v>0</v>
      </c>
      <c r="Q1357">
        <v>149</v>
      </c>
      <c r="R1357">
        <v>83</v>
      </c>
      <c r="S1357">
        <v>-171</v>
      </c>
      <c r="T1357">
        <v>23</v>
      </c>
      <c r="U1357">
        <v>19</v>
      </c>
      <c r="V1357">
        <v>20</v>
      </c>
      <c r="W1357">
        <v>3</v>
      </c>
      <c r="X1357" t="s">
        <v>131</v>
      </c>
      <c r="Y1357">
        <v>93</v>
      </c>
      <c r="Z1357">
        <v>71</v>
      </c>
      <c r="AA1357">
        <v>19</v>
      </c>
      <c r="AB1357">
        <v>31</v>
      </c>
    </row>
    <row r="1358" spans="1:28" x14ac:dyDescent="0.2">
      <c r="A1358" s="4">
        <v>38482671</v>
      </c>
      <c r="B1358" s="1">
        <v>43654</v>
      </c>
      <c r="C1358" s="13">
        <v>0.16113171296296294</v>
      </c>
      <c r="D1358" t="s">
        <v>129</v>
      </c>
      <c r="E1358" t="s">
        <v>130</v>
      </c>
      <c r="F1358">
        <v>2.52</v>
      </c>
      <c r="G1358" t="s">
        <v>130</v>
      </c>
      <c r="H1358">
        <v>35.658000000000001</v>
      </c>
      <c r="I1358">
        <v>-117.52200000000001</v>
      </c>
      <c r="J1358">
        <v>1.8</v>
      </c>
      <c r="K1358" t="s">
        <v>131</v>
      </c>
      <c r="L1358">
        <v>70</v>
      </c>
      <c r="M1358">
        <v>0.15</v>
      </c>
      <c r="N1358">
        <v>0.14000000000000001</v>
      </c>
      <c r="O1358">
        <v>0.22</v>
      </c>
      <c r="P1358">
        <v>0</v>
      </c>
      <c r="Q1358">
        <v>310</v>
      </c>
      <c r="R1358">
        <v>76</v>
      </c>
      <c r="S1358">
        <v>147</v>
      </c>
      <c r="T1358">
        <v>22</v>
      </c>
      <c r="U1358">
        <v>23</v>
      </c>
      <c r="V1358">
        <v>18</v>
      </c>
      <c r="W1358">
        <v>25</v>
      </c>
      <c r="X1358" t="s">
        <v>131</v>
      </c>
      <c r="Y1358">
        <v>92</v>
      </c>
      <c r="Z1358">
        <v>64</v>
      </c>
      <c r="AA1358">
        <v>11</v>
      </c>
      <c r="AB1358">
        <v>97</v>
      </c>
    </row>
    <row r="1359" spans="1:28" ht="17" x14ac:dyDescent="0.25">
      <c r="A1359" s="3">
        <v>38482727</v>
      </c>
      <c r="B1359" s="1">
        <v>43654</v>
      </c>
      <c r="C1359" s="13">
        <v>0.16720497685185184</v>
      </c>
      <c r="D1359" t="s">
        <v>129</v>
      </c>
      <c r="E1359" t="s">
        <v>130</v>
      </c>
      <c r="F1359">
        <v>2.4900000000000002</v>
      </c>
      <c r="G1359" t="s">
        <v>130</v>
      </c>
      <c r="H1359">
        <v>35.662999999999997</v>
      </c>
      <c r="I1359">
        <v>-117.52800000000001</v>
      </c>
      <c r="J1359">
        <v>11.5</v>
      </c>
      <c r="K1359" t="s">
        <v>131</v>
      </c>
      <c r="L1359">
        <v>83</v>
      </c>
      <c r="M1359">
        <v>0.18</v>
      </c>
      <c r="N1359">
        <v>0.16</v>
      </c>
      <c r="O1359">
        <v>0.38</v>
      </c>
      <c r="P1359">
        <v>0</v>
      </c>
      <c r="Q1359">
        <v>326</v>
      </c>
      <c r="R1359">
        <v>84</v>
      </c>
      <c r="S1359">
        <v>-178</v>
      </c>
      <c r="T1359">
        <v>13</v>
      </c>
      <c r="U1359">
        <v>16</v>
      </c>
      <c r="V1359">
        <v>21</v>
      </c>
      <c r="W1359">
        <v>8</v>
      </c>
      <c r="X1359" t="s">
        <v>131</v>
      </c>
      <c r="Y1359">
        <v>100</v>
      </c>
      <c r="Z1359">
        <v>35</v>
      </c>
      <c r="AA1359">
        <v>21</v>
      </c>
      <c r="AB1359">
        <v>131</v>
      </c>
    </row>
    <row r="1360" spans="1:28" x14ac:dyDescent="0.2">
      <c r="A1360" s="4">
        <v>38482775</v>
      </c>
      <c r="B1360" s="1">
        <v>43654</v>
      </c>
      <c r="C1360" s="13">
        <v>0.16884074074074074</v>
      </c>
      <c r="D1360" t="s">
        <v>129</v>
      </c>
      <c r="E1360" t="s">
        <v>130</v>
      </c>
      <c r="F1360">
        <v>3.15</v>
      </c>
      <c r="G1360" t="s">
        <v>130</v>
      </c>
      <c r="H1360">
        <v>35.610999999999997</v>
      </c>
      <c r="I1360">
        <v>-117.38800000000001</v>
      </c>
      <c r="J1360">
        <v>3.3</v>
      </c>
      <c r="K1360" t="s">
        <v>131</v>
      </c>
      <c r="L1360">
        <v>111</v>
      </c>
      <c r="M1360">
        <v>0.14000000000000001</v>
      </c>
      <c r="N1360">
        <v>0.11</v>
      </c>
      <c r="O1360">
        <v>0.18</v>
      </c>
      <c r="P1360">
        <v>0</v>
      </c>
      <c r="Q1360">
        <v>80</v>
      </c>
      <c r="R1360">
        <v>82</v>
      </c>
      <c r="S1360">
        <v>178</v>
      </c>
      <c r="T1360">
        <v>23</v>
      </c>
      <c r="U1360">
        <v>23</v>
      </c>
      <c r="V1360">
        <v>27</v>
      </c>
      <c r="W1360">
        <v>0</v>
      </c>
      <c r="X1360" t="s">
        <v>133</v>
      </c>
      <c r="Y1360">
        <v>74</v>
      </c>
      <c r="Z1360">
        <v>68</v>
      </c>
      <c r="AA1360">
        <v>41</v>
      </c>
      <c r="AB1360">
        <v>46</v>
      </c>
    </row>
    <row r="1361" spans="1:28" x14ac:dyDescent="0.2">
      <c r="A1361" s="4">
        <v>38482807</v>
      </c>
      <c r="B1361" s="1">
        <v>43654</v>
      </c>
      <c r="C1361" s="13">
        <v>0.17238287037037037</v>
      </c>
      <c r="D1361" t="s">
        <v>129</v>
      </c>
      <c r="E1361" t="s">
        <v>130</v>
      </c>
      <c r="F1361">
        <v>2.2000000000000002</v>
      </c>
      <c r="G1361" t="s">
        <v>130</v>
      </c>
      <c r="H1361">
        <v>35.606999999999999</v>
      </c>
      <c r="I1361">
        <v>-117.47799999999999</v>
      </c>
      <c r="J1361">
        <v>8.6</v>
      </c>
      <c r="K1361" t="s">
        <v>131</v>
      </c>
      <c r="L1361">
        <v>48</v>
      </c>
      <c r="M1361">
        <v>0.15</v>
      </c>
      <c r="N1361">
        <v>0.24</v>
      </c>
      <c r="O1361">
        <v>0.47</v>
      </c>
      <c r="P1361">
        <v>0</v>
      </c>
      <c r="Q1361">
        <v>56</v>
      </c>
      <c r="R1361">
        <v>50</v>
      </c>
      <c r="S1361">
        <v>-87</v>
      </c>
      <c r="T1361">
        <v>33</v>
      </c>
      <c r="U1361">
        <v>25</v>
      </c>
      <c r="V1361">
        <v>20</v>
      </c>
      <c r="W1361">
        <v>24</v>
      </c>
      <c r="X1361" t="s">
        <v>133</v>
      </c>
      <c r="Y1361">
        <v>73</v>
      </c>
      <c r="Z1361">
        <v>27</v>
      </c>
      <c r="AA1361">
        <v>20</v>
      </c>
      <c r="AB1361">
        <v>132</v>
      </c>
    </row>
    <row r="1362" spans="1:28" ht="17" x14ac:dyDescent="0.25">
      <c r="A1362" s="3">
        <v>38482863</v>
      </c>
      <c r="B1362" s="1">
        <v>43654</v>
      </c>
      <c r="C1362" s="13">
        <v>0.17613078703703702</v>
      </c>
      <c r="D1362" t="s">
        <v>129</v>
      </c>
      <c r="E1362" t="s">
        <v>130</v>
      </c>
      <c r="F1362">
        <v>2.4</v>
      </c>
      <c r="G1362" t="s">
        <v>130</v>
      </c>
      <c r="H1362">
        <v>35.701999999999998</v>
      </c>
      <c r="I1362">
        <v>-117.547</v>
      </c>
      <c r="J1362">
        <v>9</v>
      </c>
      <c r="K1362" t="s">
        <v>131</v>
      </c>
      <c r="L1362">
        <v>52</v>
      </c>
      <c r="M1362">
        <v>0.15</v>
      </c>
      <c r="N1362">
        <v>0.22</v>
      </c>
      <c r="O1362">
        <v>0.42</v>
      </c>
      <c r="P1362">
        <v>0</v>
      </c>
      <c r="Q1362">
        <v>322</v>
      </c>
      <c r="R1362">
        <v>76</v>
      </c>
      <c r="S1362">
        <v>-170</v>
      </c>
      <c r="T1362">
        <v>28</v>
      </c>
      <c r="U1362">
        <v>32</v>
      </c>
      <c r="V1362">
        <v>26</v>
      </c>
      <c r="W1362">
        <v>12</v>
      </c>
      <c r="X1362" t="s">
        <v>132</v>
      </c>
      <c r="Y1362">
        <v>59</v>
      </c>
      <c r="Z1362">
        <v>29</v>
      </c>
      <c r="AA1362">
        <v>20</v>
      </c>
      <c r="AB1362">
        <v>141</v>
      </c>
    </row>
    <row r="1363" spans="1:28" x14ac:dyDescent="0.2">
      <c r="A1363" s="4">
        <v>38482911</v>
      </c>
      <c r="B1363" s="1">
        <v>43654</v>
      </c>
      <c r="C1363" s="13">
        <v>0.17838819444444445</v>
      </c>
      <c r="D1363" t="s">
        <v>129</v>
      </c>
      <c r="E1363" t="s">
        <v>130</v>
      </c>
      <c r="F1363">
        <v>2.14</v>
      </c>
      <c r="G1363" t="s">
        <v>130</v>
      </c>
      <c r="H1363">
        <v>35.689</v>
      </c>
      <c r="I1363">
        <v>-117.55500000000001</v>
      </c>
      <c r="J1363">
        <v>2.2999999999999998</v>
      </c>
      <c r="K1363" t="s">
        <v>131</v>
      </c>
      <c r="L1363">
        <v>50</v>
      </c>
      <c r="M1363">
        <v>0.16</v>
      </c>
      <c r="N1363">
        <v>0.19</v>
      </c>
      <c r="O1363">
        <v>0.28000000000000003</v>
      </c>
      <c r="P1363">
        <v>0</v>
      </c>
      <c r="Q1363">
        <v>14</v>
      </c>
      <c r="R1363">
        <v>84</v>
      </c>
      <c r="S1363">
        <v>-156</v>
      </c>
      <c r="T1363">
        <v>27</v>
      </c>
      <c r="U1363">
        <v>24</v>
      </c>
      <c r="V1363">
        <v>18</v>
      </c>
      <c r="W1363">
        <v>13</v>
      </c>
      <c r="X1363" t="s">
        <v>133</v>
      </c>
      <c r="Y1363">
        <v>85</v>
      </c>
      <c r="Z1363">
        <v>62</v>
      </c>
      <c r="AA1363">
        <v>12</v>
      </c>
      <c r="AB1363">
        <v>71</v>
      </c>
    </row>
    <row r="1364" spans="1:28" x14ac:dyDescent="0.2">
      <c r="A1364" s="4">
        <v>38483039</v>
      </c>
      <c r="B1364" s="1">
        <v>43654</v>
      </c>
      <c r="C1364" s="13">
        <v>0.19281284722222222</v>
      </c>
      <c r="D1364" t="s">
        <v>129</v>
      </c>
      <c r="E1364" t="s">
        <v>130</v>
      </c>
      <c r="F1364">
        <v>2.37</v>
      </c>
      <c r="G1364" t="s">
        <v>130</v>
      </c>
      <c r="H1364">
        <v>35.902999999999999</v>
      </c>
      <c r="I1364">
        <v>-117.75</v>
      </c>
      <c r="J1364">
        <v>7.1</v>
      </c>
      <c r="K1364" t="s">
        <v>131</v>
      </c>
      <c r="L1364">
        <v>46</v>
      </c>
      <c r="M1364">
        <v>0.16</v>
      </c>
      <c r="N1364">
        <v>0.21</v>
      </c>
      <c r="O1364">
        <v>0.63</v>
      </c>
      <c r="P1364">
        <v>0</v>
      </c>
      <c r="Q1364">
        <v>327</v>
      </c>
      <c r="R1364">
        <v>83</v>
      </c>
      <c r="S1364">
        <v>177</v>
      </c>
      <c r="T1364">
        <v>26</v>
      </c>
      <c r="U1364">
        <v>20</v>
      </c>
      <c r="V1364">
        <v>16</v>
      </c>
      <c r="W1364">
        <v>10</v>
      </c>
      <c r="X1364" t="s">
        <v>131</v>
      </c>
      <c r="Y1364">
        <v>91</v>
      </c>
      <c r="Z1364">
        <v>35</v>
      </c>
      <c r="AA1364">
        <v>14</v>
      </c>
      <c r="AB1364">
        <v>110</v>
      </c>
    </row>
    <row r="1365" spans="1:28" x14ac:dyDescent="0.2">
      <c r="A1365" s="4">
        <v>38483095</v>
      </c>
      <c r="B1365" s="1">
        <v>43654</v>
      </c>
      <c r="C1365" s="13">
        <v>0.1981877314814815</v>
      </c>
      <c r="D1365" t="s">
        <v>129</v>
      </c>
      <c r="E1365" t="s">
        <v>130</v>
      </c>
      <c r="F1365">
        <v>2.16</v>
      </c>
      <c r="G1365" t="s">
        <v>130</v>
      </c>
      <c r="H1365">
        <v>35.914000000000001</v>
      </c>
      <c r="I1365">
        <v>-117.733</v>
      </c>
      <c r="J1365">
        <v>2.2999999999999998</v>
      </c>
      <c r="K1365" t="s">
        <v>131</v>
      </c>
      <c r="L1365">
        <v>38</v>
      </c>
      <c r="M1365">
        <v>0.21</v>
      </c>
      <c r="N1365">
        <v>0.26</v>
      </c>
      <c r="O1365">
        <v>0.4</v>
      </c>
      <c r="P1365">
        <v>0</v>
      </c>
      <c r="Q1365">
        <v>312</v>
      </c>
      <c r="R1365">
        <v>67</v>
      </c>
      <c r="S1365">
        <v>180</v>
      </c>
      <c r="T1365">
        <v>25</v>
      </c>
      <c r="U1365">
        <v>20</v>
      </c>
      <c r="V1365">
        <v>17</v>
      </c>
      <c r="W1365">
        <v>20</v>
      </c>
      <c r="X1365" t="s">
        <v>131</v>
      </c>
      <c r="Y1365">
        <v>91</v>
      </c>
      <c r="Z1365">
        <v>68</v>
      </c>
      <c r="AA1365">
        <v>13</v>
      </c>
      <c r="AB1365">
        <v>29</v>
      </c>
    </row>
    <row r="1366" spans="1:28" x14ac:dyDescent="0.2">
      <c r="A1366" s="4">
        <v>38483119</v>
      </c>
      <c r="B1366" s="1">
        <v>43654</v>
      </c>
      <c r="C1366" s="13">
        <v>0.20125138888888891</v>
      </c>
      <c r="D1366" t="s">
        <v>129</v>
      </c>
      <c r="E1366" t="s">
        <v>130</v>
      </c>
      <c r="F1366">
        <v>2.83</v>
      </c>
      <c r="G1366" t="s">
        <v>130</v>
      </c>
      <c r="H1366">
        <v>35.645000000000003</v>
      </c>
      <c r="I1366">
        <v>-117.422</v>
      </c>
      <c r="J1366">
        <v>4.2</v>
      </c>
      <c r="K1366" t="s">
        <v>131</v>
      </c>
      <c r="L1366">
        <v>96</v>
      </c>
      <c r="M1366">
        <v>0.15</v>
      </c>
      <c r="N1366">
        <v>0.13</v>
      </c>
      <c r="O1366">
        <v>0.26</v>
      </c>
      <c r="P1366">
        <v>0</v>
      </c>
      <c r="Q1366">
        <v>264</v>
      </c>
      <c r="R1366">
        <v>48</v>
      </c>
      <c r="S1366">
        <v>29</v>
      </c>
      <c r="T1366">
        <v>18</v>
      </c>
      <c r="U1366">
        <v>24</v>
      </c>
      <c r="V1366">
        <v>29</v>
      </c>
      <c r="W1366">
        <v>21</v>
      </c>
      <c r="X1366" t="s">
        <v>131</v>
      </c>
      <c r="Y1366">
        <v>95</v>
      </c>
      <c r="Z1366">
        <v>55</v>
      </c>
      <c r="AA1366">
        <v>31</v>
      </c>
      <c r="AB1366">
        <v>59</v>
      </c>
    </row>
    <row r="1367" spans="1:28" x14ac:dyDescent="0.2">
      <c r="A1367" s="4">
        <v>38483215</v>
      </c>
      <c r="B1367" s="1">
        <v>43654</v>
      </c>
      <c r="C1367" s="13">
        <v>0.20984270833333332</v>
      </c>
      <c r="D1367" t="s">
        <v>129</v>
      </c>
      <c r="E1367" t="s">
        <v>130</v>
      </c>
      <c r="F1367">
        <v>3.02</v>
      </c>
      <c r="G1367" t="s">
        <v>130</v>
      </c>
      <c r="H1367">
        <v>35.874000000000002</v>
      </c>
      <c r="I1367">
        <v>-117.72</v>
      </c>
      <c r="J1367">
        <v>8.1</v>
      </c>
      <c r="K1367" t="s">
        <v>131</v>
      </c>
      <c r="L1367">
        <v>111</v>
      </c>
      <c r="M1367">
        <v>0.14000000000000001</v>
      </c>
      <c r="N1367">
        <v>0.1</v>
      </c>
      <c r="O1367">
        <v>0.3</v>
      </c>
      <c r="P1367">
        <v>0</v>
      </c>
      <c r="Q1367">
        <v>328</v>
      </c>
      <c r="R1367">
        <v>89</v>
      </c>
      <c r="S1367">
        <v>-178</v>
      </c>
      <c r="T1367">
        <v>12</v>
      </c>
      <c r="U1367">
        <v>11</v>
      </c>
      <c r="V1367">
        <v>35</v>
      </c>
      <c r="W1367">
        <v>10</v>
      </c>
      <c r="X1367" t="s">
        <v>131</v>
      </c>
      <c r="Y1367">
        <v>100</v>
      </c>
      <c r="Z1367">
        <v>41</v>
      </c>
      <c r="AA1367">
        <v>43</v>
      </c>
      <c r="AB1367">
        <v>109</v>
      </c>
    </row>
    <row r="1368" spans="1:28" ht="17" x14ac:dyDescent="0.25">
      <c r="A1368" s="3">
        <v>38483303</v>
      </c>
      <c r="B1368" s="1">
        <v>43654</v>
      </c>
      <c r="C1368" s="13">
        <v>0.21780347222222221</v>
      </c>
      <c r="D1368" t="s">
        <v>129</v>
      </c>
      <c r="E1368" t="s">
        <v>130</v>
      </c>
      <c r="F1368">
        <v>2.57</v>
      </c>
      <c r="G1368" t="s">
        <v>130</v>
      </c>
      <c r="H1368">
        <v>35.892000000000003</v>
      </c>
      <c r="I1368">
        <v>-117.73099999999999</v>
      </c>
      <c r="J1368">
        <v>2.1</v>
      </c>
      <c r="K1368" t="s">
        <v>131</v>
      </c>
      <c r="L1368">
        <v>81</v>
      </c>
      <c r="M1368">
        <v>0.13</v>
      </c>
      <c r="N1368">
        <v>0.11</v>
      </c>
      <c r="O1368">
        <v>0.19</v>
      </c>
      <c r="P1368">
        <v>0</v>
      </c>
      <c r="Q1368">
        <v>295</v>
      </c>
      <c r="R1368">
        <v>71</v>
      </c>
      <c r="S1368">
        <v>171</v>
      </c>
      <c r="T1368">
        <v>29</v>
      </c>
      <c r="U1368">
        <v>25</v>
      </c>
      <c r="V1368">
        <v>21</v>
      </c>
      <c r="W1368">
        <v>19</v>
      </c>
      <c r="X1368" t="s">
        <v>133</v>
      </c>
      <c r="Y1368">
        <v>85</v>
      </c>
      <c r="Z1368">
        <v>70</v>
      </c>
      <c r="AA1368">
        <v>17</v>
      </c>
      <c r="AB1368">
        <v>46</v>
      </c>
    </row>
    <row r="1369" spans="1:28" x14ac:dyDescent="0.2">
      <c r="A1369" s="4">
        <v>38483327</v>
      </c>
      <c r="B1369" s="1">
        <v>43654</v>
      </c>
      <c r="C1369" s="13">
        <v>0.21878159722222223</v>
      </c>
      <c r="D1369" t="s">
        <v>129</v>
      </c>
      <c r="E1369" t="s">
        <v>130</v>
      </c>
      <c r="F1369">
        <v>3.22</v>
      </c>
      <c r="G1369" t="s">
        <v>130</v>
      </c>
      <c r="H1369">
        <v>35.677</v>
      </c>
      <c r="I1369">
        <v>-117.544</v>
      </c>
      <c r="J1369">
        <v>5</v>
      </c>
      <c r="K1369" t="s">
        <v>131</v>
      </c>
      <c r="L1369">
        <v>118</v>
      </c>
      <c r="M1369">
        <v>0.13</v>
      </c>
      <c r="N1369">
        <v>0.08</v>
      </c>
      <c r="O1369">
        <v>0.18</v>
      </c>
      <c r="P1369">
        <v>0</v>
      </c>
      <c r="Q1369">
        <v>349</v>
      </c>
      <c r="R1369">
        <v>31</v>
      </c>
      <c r="S1369">
        <v>-76</v>
      </c>
      <c r="T1369">
        <v>27</v>
      </c>
      <c r="U1369">
        <v>21</v>
      </c>
      <c r="V1369">
        <v>31</v>
      </c>
      <c r="W1369">
        <v>25</v>
      </c>
      <c r="X1369" t="s">
        <v>131</v>
      </c>
      <c r="Y1369">
        <v>86</v>
      </c>
      <c r="Z1369">
        <v>47</v>
      </c>
      <c r="AA1369">
        <v>41</v>
      </c>
      <c r="AB1369">
        <v>81</v>
      </c>
    </row>
    <row r="1370" spans="1:28" x14ac:dyDescent="0.2">
      <c r="A1370" s="4">
        <v>38483343</v>
      </c>
      <c r="B1370" s="1">
        <v>43654</v>
      </c>
      <c r="C1370" s="13">
        <v>0.22146412037037036</v>
      </c>
      <c r="D1370" t="s">
        <v>129</v>
      </c>
      <c r="E1370" t="s">
        <v>130</v>
      </c>
      <c r="F1370">
        <v>2.8</v>
      </c>
      <c r="G1370" t="s">
        <v>130</v>
      </c>
      <c r="H1370">
        <v>35.918999999999997</v>
      </c>
      <c r="I1370">
        <v>-117.74</v>
      </c>
      <c r="J1370">
        <v>4.2</v>
      </c>
      <c r="K1370" t="s">
        <v>131</v>
      </c>
      <c r="L1370">
        <v>84</v>
      </c>
      <c r="M1370">
        <v>0.12</v>
      </c>
      <c r="N1370">
        <v>0.1</v>
      </c>
      <c r="O1370">
        <v>0.25</v>
      </c>
      <c r="P1370">
        <v>0</v>
      </c>
      <c r="Q1370">
        <v>215</v>
      </c>
      <c r="R1370">
        <v>55</v>
      </c>
      <c r="S1370">
        <v>-61</v>
      </c>
      <c r="T1370">
        <v>39</v>
      </c>
      <c r="U1370">
        <v>42</v>
      </c>
      <c r="V1370">
        <v>27</v>
      </c>
      <c r="W1370">
        <v>35</v>
      </c>
      <c r="X1370" t="s">
        <v>134</v>
      </c>
      <c r="Y1370">
        <v>48</v>
      </c>
      <c r="Z1370">
        <v>64</v>
      </c>
      <c r="AA1370">
        <v>0</v>
      </c>
      <c r="AB1370">
        <v>0</v>
      </c>
    </row>
    <row r="1371" spans="1:28" x14ac:dyDescent="0.2">
      <c r="A1371" s="4">
        <v>38483383</v>
      </c>
      <c r="B1371" s="1">
        <v>43654</v>
      </c>
      <c r="C1371" s="13">
        <v>0.22519456018518516</v>
      </c>
      <c r="D1371" t="s">
        <v>129</v>
      </c>
      <c r="E1371" t="s">
        <v>130</v>
      </c>
      <c r="F1371">
        <v>3.3</v>
      </c>
      <c r="G1371" t="s">
        <v>130</v>
      </c>
      <c r="H1371">
        <v>35.948</v>
      </c>
      <c r="I1371">
        <v>-117.72199999999999</v>
      </c>
      <c r="J1371">
        <v>2.8</v>
      </c>
      <c r="K1371" t="s">
        <v>131</v>
      </c>
      <c r="L1371">
        <v>106</v>
      </c>
      <c r="M1371">
        <v>0.12</v>
      </c>
      <c r="N1371">
        <v>0.09</v>
      </c>
      <c r="O1371">
        <v>0.2</v>
      </c>
      <c r="P1371">
        <v>0</v>
      </c>
      <c r="Q1371">
        <v>311</v>
      </c>
      <c r="R1371">
        <v>81</v>
      </c>
      <c r="S1371">
        <v>167</v>
      </c>
      <c r="T1371">
        <v>12</v>
      </c>
      <c r="U1371">
        <v>7</v>
      </c>
      <c r="V1371">
        <v>44</v>
      </c>
      <c r="W1371">
        <v>11</v>
      </c>
      <c r="X1371" t="s">
        <v>131</v>
      </c>
      <c r="Y1371">
        <v>100</v>
      </c>
      <c r="Z1371">
        <v>68</v>
      </c>
      <c r="AA1371">
        <v>41</v>
      </c>
      <c r="AB1371">
        <v>52</v>
      </c>
    </row>
    <row r="1372" spans="1:28" x14ac:dyDescent="0.2">
      <c r="A1372" s="4">
        <v>38483447</v>
      </c>
      <c r="B1372" s="1">
        <v>43654</v>
      </c>
      <c r="C1372" s="13">
        <v>0.23109328703703702</v>
      </c>
      <c r="D1372" t="s">
        <v>129</v>
      </c>
      <c r="E1372" t="s">
        <v>130</v>
      </c>
      <c r="F1372">
        <v>2.33</v>
      </c>
      <c r="G1372" t="s">
        <v>130</v>
      </c>
      <c r="H1372">
        <v>35.773000000000003</v>
      </c>
      <c r="I1372">
        <v>-117.613</v>
      </c>
      <c r="J1372">
        <v>2.2000000000000002</v>
      </c>
      <c r="K1372" t="s">
        <v>131</v>
      </c>
      <c r="L1372">
        <v>45</v>
      </c>
      <c r="M1372">
        <v>0.14000000000000001</v>
      </c>
      <c r="N1372">
        <v>0.18</v>
      </c>
      <c r="O1372">
        <v>0.26</v>
      </c>
      <c r="P1372">
        <v>0</v>
      </c>
      <c r="Q1372">
        <v>308</v>
      </c>
      <c r="R1372">
        <v>65</v>
      </c>
      <c r="S1372">
        <v>171</v>
      </c>
      <c r="T1372">
        <v>24</v>
      </c>
      <c r="U1372">
        <v>20</v>
      </c>
      <c r="V1372">
        <v>21</v>
      </c>
      <c r="W1372">
        <v>16</v>
      </c>
      <c r="X1372" t="s">
        <v>131</v>
      </c>
      <c r="Y1372">
        <v>91</v>
      </c>
      <c r="Z1372">
        <v>68</v>
      </c>
      <c r="AA1372">
        <v>16</v>
      </c>
      <c r="AB1372">
        <v>60</v>
      </c>
    </row>
    <row r="1373" spans="1:28" x14ac:dyDescent="0.2">
      <c r="A1373" s="4">
        <v>38483527</v>
      </c>
      <c r="B1373" s="1">
        <v>43654</v>
      </c>
      <c r="C1373" s="13">
        <v>0.23832361111111111</v>
      </c>
      <c r="D1373" t="s">
        <v>129</v>
      </c>
      <c r="E1373" t="s">
        <v>130</v>
      </c>
      <c r="F1373">
        <v>2.81</v>
      </c>
      <c r="G1373" t="s">
        <v>130</v>
      </c>
      <c r="H1373">
        <v>35.871000000000002</v>
      </c>
      <c r="I1373">
        <v>-117.71</v>
      </c>
      <c r="J1373">
        <v>4.4000000000000004</v>
      </c>
      <c r="K1373" t="s">
        <v>131</v>
      </c>
      <c r="L1373">
        <v>95</v>
      </c>
      <c r="M1373">
        <v>0.16</v>
      </c>
      <c r="N1373">
        <v>0.12</v>
      </c>
      <c r="O1373">
        <v>0.32</v>
      </c>
      <c r="P1373">
        <v>0</v>
      </c>
      <c r="Q1373">
        <v>318</v>
      </c>
      <c r="R1373">
        <v>60</v>
      </c>
      <c r="S1373">
        <v>-151</v>
      </c>
      <c r="T1373">
        <v>43</v>
      </c>
      <c r="U1373">
        <v>44</v>
      </c>
      <c r="V1373">
        <v>19</v>
      </c>
      <c r="W1373">
        <v>28</v>
      </c>
      <c r="X1373" t="s">
        <v>134</v>
      </c>
      <c r="Y1373">
        <v>37</v>
      </c>
      <c r="Z1373">
        <v>47</v>
      </c>
      <c r="AA1373">
        <v>0</v>
      </c>
      <c r="AB1373">
        <v>0</v>
      </c>
    </row>
    <row r="1374" spans="1:28" x14ac:dyDescent="0.2">
      <c r="A1374" s="4">
        <v>38483591</v>
      </c>
      <c r="B1374" s="1">
        <v>43654</v>
      </c>
      <c r="C1374" s="13">
        <v>0.24589224537037038</v>
      </c>
      <c r="D1374" t="s">
        <v>129</v>
      </c>
      <c r="E1374" t="s">
        <v>130</v>
      </c>
      <c r="F1374">
        <v>3.49</v>
      </c>
      <c r="G1374" t="s">
        <v>130</v>
      </c>
      <c r="H1374">
        <v>35.875</v>
      </c>
      <c r="I1374">
        <v>-117.71</v>
      </c>
      <c r="J1374">
        <v>8.5</v>
      </c>
      <c r="K1374" t="s">
        <v>131</v>
      </c>
      <c r="L1374">
        <v>122</v>
      </c>
      <c r="M1374">
        <v>0.15</v>
      </c>
      <c r="N1374">
        <v>0.11</v>
      </c>
      <c r="O1374">
        <v>0.28999999999999998</v>
      </c>
      <c r="P1374">
        <v>0</v>
      </c>
      <c r="Q1374">
        <v>310</v>
      </c>
      <c r="R1374">
        <v>89</v>
      </c>
      <c r="S1374">
        <v>171</v>
      </c>
      <c r="T1374">
        <v>13</v>
      </c>
      <c r="U1374">
        <v>10</v>
      </c>
      <c r="V1374">
        <v>46</v>
      </c>
      <c r="W1374">
        <v>18</v>
      </c>
      <c r="X1374" t="s">
        <v>131</v>
      </c>
      <c r="Y1374">
        <v>100</v>
      </c>
      <c r="Z1374">
        <v>39</v>
      </c>
      <c r="AA1374">
        <v>47</v>
      </c>
      <c r="AB1374">
        <v>108</v>
      </c>
    </row>
    <row r="1375" spans="1:28" x14ac:dyDescent="0.2">
      <c r="A1375" s="4">
        <v>38483607</v>
      </c>
      <c r="B1375" s="1">
        <v>43654</v>
      </c>
      <c r="C1375" s="13">
        <v>0.24787152777777777</v>
      </c>
      <c r="D1375" t="s">
        <v>129</v>
      </c>
      <c r="E1375" t="s">
        <v>130</v>
      </c>
      <c r="F1375">
        <v>2.27</v>
      </c>
      <c r="G1375" t="s">
        <v>130</v>
      </c>
      <c r="H1375">
        <v>35.874000000000002</v>
      </c>
      <c r="I1375">
        <v>-117.712</v>
      </c>
      <c r="J1375">
        <v>8.6999999999999993</v>
      </c>
      <c r="K1375" t="s">
        <v>131</v>
      </c>
      <c r="L1375">
        <v>47</v>
      </c>
      <c r="M1375">
        <v>0.15</v>
      </c>
      <c r="N1375">
        <v>0.18</v>
      </c>
      <c r="O1375">
        <v>0.51</v>
      </c>
      <c r="P1375">
        <v>0</v>
      </c>
      <c r="Q1375">
        <v>143</v>
      </c>
      <c r="R1375">
        <v>78</v>
      </c>
      <c r="S1375">
        <v>-144</v>
      </c>
      <c r="T1375">
        <v>16</v>
      </c>
      <c r="U1375">
        <v>17</v>
      </c>
      <c r="V1375">
        <v>16</v>
      </c>
      <c r="W1375">
        <v>10</v>
      </c>
      <c r="X1375" t="s">
        <v>131</v>
      </c>
      <c r="Y1375">
        <v>100</v>
      </c>
      <c r="Z1375">
        <v>38</v>
      </c>
      <c r="AA1375">
        <v>13</v>
      </c>
      <c r="AB1375">
        <v>125</v>
      </c>
    </row>
    <row r="1376" spans="1:28" ht="17" x14ac:dyDescent="0.25">
      <c r="A1376" s="3">
        <v>38483775</v>
      </c>
      <c r="B1376" s="1">
        <v>43654</v>
      </c>
      <c r="C1376" s="13">
        <v>0.26589282407407405</v>
      </c>
      <c r="D1376" t="s">
        <v>129</v>
      </c>
      <c r="E1376" t="s">
        <v>130</v>
      </c>
      <c r="F1376">
        <v>2.42</v>
      </c>
      <c r="G1376" t="s">
        <v>130</v>
      </c>
      <c r="H1376">
        <v>35.71</v>
      </c>
      <c r="I1376">
        <v>-117.514</v>
      </c>
      <c r="J1376">
        <v>6.5</v>
      </c>
      <c r="K1376" t="s">
        <v>131</v>
      </c>
      <c r="L1376">
        <v>95</v>
      </c>
      <c r="M1376">
        <v>0.13</v>
      </c>
      <c r="N1376">
        <v>0.12</v>
      </c>
      <c r="O1376">
        <v>0.27</v>
      </c>
      <c r="P1376">
        <v>0</v>
      </c>
      <c r="Q1376">
        <v>287</v>
      </c>
      <c r="R1376">
        <v>82</v>
      </c>
      <c r="S1376">
        <v>171</v>
      </c>
      <c r="T1376">
        <v>17</v>
      </c>
      <c r="U1376">
        <v>20</v>
      </c>
      <c r="V1376">
        <v>26</v>
      </c>
      <c r="W1376">
        <v>7</v>
      </c>
      <c r="X1376" t="s">
        <v>131</v>
      </c>
      <c r="Y1376">
        <v>97</v>
      </c>
      <c r="Z1376">
        <v>40</v>
      </c>
      <c r="AA1376">
        <v>22</v>
      </c>
      <c r="AB1376">
        <v>92</v>
      </c>
    </row>
    <row r="1377" spans="1:28" x14ac:dyDescent="0.2">
      <c r="A1377" s="4">
        <v>38483879</v>
      </c>
      <c r="B1377" s="1">
        <v>43654</v>
      </c>
      <c r="C1377" s="13">
        <v>0.27291076388888885</v>
      </c>
      <c r="D1377" t="s">
        <v>129</v>
      </c>
      <c r="E1377" t="s">
        <v>130</v>
      </c>
      <c r="F1377">
        <v>2.09</v>
      </c>
      <c r="G1377" t="s">
        <v>130</v>
      </c>
      <c r="H1377">
        <v>35.866</v>
      </c>
      <c r="I1377">
        <v>-117.66800000000001</v>
      </c>
      <c r="J1377">
        <v>6.4</v>
      </c>
      <c r="K1377" t="s">
        <v>131</v>
      </c>
      <c r="L1377">
        <v>40</v>
      </c>
      <c r="M1377">
        <v>0.16</v>
      </c>
      <c r="N1377">
        <v>0.24</v>
      </c>
      <c r="O1377">
        <v>0.65</v>
      </c>
      <c r="P1377">
        <v>0</v>
      </c>
      <c r="Q1377">
        <v>158</v>
      </c>
      <c r="R1377">
        <v>88</v>
      </c>
      <c r="S1377">
        <v>-162</v>
      </c>
      <c r="T1377">
        <v>26</v>
      </c>
      <c r="U1377">
        <v>29</v>
      </c>
      <c r="V1377">
        <v>17</v>
      </c>
      <c r="W1377">
        <v>5</v>
      </c>
      <c r="X1377" t="s">
        <v>133</v>
      </c>
      <c r="Y1377">
        <v>78</v>
      </c>
      <c r="Z1377">
        <v>30</v>
      </c>
      <c r="AA1377">
        <v>13</v>
      </c>
      <c r="AB1377">
        <v>117</v>
      </c>
    </row>
    <row r="1378" spans="1:28" x14ac:dyDescent="0.2">
      <c r="A1378" s="4">
        <v>38483967</v>
      </c>
      <c r="B1378" s="1">
        <v>43654</v>
      </c>
      <c r="C1378" s="13">
        <v>0.28079062500000002</v>
      </c>
      <c r="D1378" t="s">
        <v>129</v>
      </c>
      <c r="E1378" t="s">
        <v>130</v>
      </c>
      <c r="F1378">
        <v>2.2799999999999998</v>
      </c>
      <c r="G1378" t="s">
        <v>130</v>
      </c>
      <c r="H1378">
        <v>35.869</v>
      </c>
      <c r="I1378">
        <v>-117.672</v>
      </c>
      <c r="J1378">
        <v>6.9</v>
      </c>
      <c r="K1378" t="s">
        <v>131</v>
      </c>
      <c r="L1378">
        <v>36</v>
      </c>
      <c r="M1378">
        <v>0.17</v>
      </c>
      <c r="N1378">
        <v>0.24</v>
      </c>
      <c r="O1378">
        <v>0.55000000000000004</v>
      </c>
      <c r="P1378">
        <v>0</v>
      </c>
      <c r="Q1378">
        <v>179</v>
      </c>
      <c r="R1378">
        <v>88</v>
      </c>
      <c r="S1378">
        <v>179</v>
      </c>
      <c r="T1378">
        <v>27</v>
      </c>
      <c r="U1378">
        <v>33</v>
      </c>
      <c r="V1378">
        <v>18</v>
      </c>
      <c r="W1378">
        <v>16</v>
      </c>
      <c r="X1378" t="s">
        <v>133</v>
      </c>
      <c r="Y1378">
        <v>71</v>
      </c>
      <c r="Z1378">
        <v>30</v>
      </c>
      <c r="AA1378">
        <v>14</v>
      </c>
      <c r="AB1378">
        <v>108</v>
      </c>
    </row>
    <row r="1379" spans="1:28" ht="17" x14ac:dyDescent="0.25">
      <c r="A1379" s="3">
        <v>38483983</v>
      </c>
      <c r="B1379" s="1">
        <v>43654</v>
      </c>
      <c r="C1379" s="13">
        <v>0.28144189814814813</v>
      </c>
      <c r="D1379" t="s">
        <v>129</v>
      </c>
      <c r="E1379" t="s">
        <v>130</v>
      </c>
      <c r="F1379">
        <v>3.1</v>
      </c>
      <c r="G1379" t="s">
        <v>130</v>
      </c>
      <c r="H1379">
        <v>35.729999999999997</v>
      </c>
      <c r="I1379">
        <v>-117.56699999999999</v>
      </c>
      <c r="J1379">
        <v>7.4</v>
      </c>
      <c r="K1379" t="s">
        <v>131</v>
      </c>
      <c r="L1379">
        <v>111</v>
      </c>
      <c r="M1379">
        <v>0.13</v>
      </c>
      <c r="N1379">
        <v>0.09</v>
      </c>
      <c r="O1379">
        <v>0.25</v>
      </c>
      <c r="P1379">
        <v>0</v>
      </c>
      <c r="Q1379">
        <v>199</v>
      </c>
      <c r="R1379">
        <v>31</v>
      </c>
      <c r="S1379">
        <v>-144</v>
      </c>
      <c r="T1379">
        <v>41</v>
      </c>
      <c r="U1379">
        <v>36</v>
      </c>
      <c r="V1379">
        <v>93</v>
      </c>
      <c r="W1379">
        <v>41</v>
      </c>
      <c r="X1379" t="s">
        <v>132</v>
      </c>
      <c r="Y1379">
        <v>59</v>
      </c>
      <c r="Z1379">
        <v>56</v>
      </c>
      <c r="AA1379">
        <v>49</v>
      </c>
      <c r="AB1379">
        <v>106</v>
      </c>
    </row>
    <row r="1380" spans="1:28" ht="17" x14ac:dyDescent="0.25">
      <c r="A1380" s="3">
        <v>38483999</v>
      </c>
      <c r="B1380" s="1">
        <v>43654</v>
      </c>
      <c r="C1380" s="13">
        <v>0.28287708333333333</v>
      </c>
      <c r="D1380" t="s">
        <v>129</v>
      </c>
      <c r="E1380" t="s">
        <v>130</v>
      </c>
      <c r="F1380">
        <v>2.68</v>
      </c>
      <c r="G1380" t="s">
        <v>130</v>
      </c>
      <c r="H1380">
        <v>35.893000000000001</v>
      </c>
      <c r="I1380">
        <v>-117.726</v>
      </c>
      <c r="J1380">
        <v>2.7</v>
      </c>
      <c r="K1380" t="s">
        <v>131</v>
      </c>
      <c r="L1380">
        <v>95</v>
      </c>
      <c r="M1380">
        <v>0.14000000000000001</v>
      </c>
      <c r="N1380">
        <v>0.1</v>
      </c>
      <c r="O1380">
        <v>0.22</v>
      </c>
      <c r="P1380">
        <v>0</v>
      </c>
      <c r="Q1380">
        <v>119</v>
      </c>
      <c r="R1380">
        <v>87</v>
      </c>
      <c r="S1380">
        <v>-177</v>
      </c>
      <c r="T1380">
        <v>17</v>
      </c>
      <c r="U1380">
        <v>13</v>
      </c>
      <c r="V1380">
        <v>23</v>
      </c>
      <c r="W1380">
        <v>10</v>
      </c>
      <c r="X1380" t="s">
        <v>131</v>
      </c>
      <c r="Y1380">
        <v>100</v>
      </c>
      <c r="Z1380">
        <v>68</v>
      </c>
      <c r="AA1380">
        <v>20</v>
      </c>
      <c r="AB1380">
        <v>43</v>
      </c>
    </row>
    <row r="1381" spans="1:28" x14ac:dyDescent="0.2">
      <c r="A1381" s="4">
        <v>38484111</v>
      </c>
      <c r="B1381" s="1">
        <v>43654</v>
      </c>
      <c r="C1381" s="13">
        <v>0.29330266203703703</v>
      </c>
      <c r="D1381" t="s">
        <v>129</v>
      </c>
      <c r="E1381" t="s">
        <v>130</v>
      </c>
      <c r="F1381">
        <v>2.08</v>
      </c>
      <c r="G1381" t="s">
        <v>130</v>
      </c>
      <c r="H1381">
        <v>35.680999999999997</v>
      </c>
      <c r="I1381">
        <v>-117.542</v>
      </c>
      <c r="J1381">
        <v>7.2</v>
      </c>
      <c r="K1381" t="s">
        <v>131</v>
      </c>
      <c r="L1381">
        <v>45</v>
      </c>
      <c r="M1381">
        <v>0.19</v>
      </c>
      <c r="N1381">
        <v>0.28999999999999998</v>
      </c>
      <c r="O1381">
        <v>0.48</v>
      </c>
      <c r="P1381">
        <v>0</v>
      </c>
      <c r="Q1381">
        <v>183</v>
      </c>
      <c r="R1381">
        <v>50</v>
      </c>
      <c r="S1381">
        <v>-124</v>
      </c>
      <c r="T1381">
        <v>17</v>
      </c>
      <c r="U1381">
        <v>16</v>
      </c>
      <c r="V1381">
        <v>18</v>
      </c>
      <c r="W1381">
        <v>14</v>
      </c>
      <c r="X1381" t="s">
        <v>131</v>
      </c>
      <c r="Y1381">
        <v>93</v>
      </c>
      <c r="Z1381">
        <v>25</v>
      </c>
      <c r="AA1381">
        <v>16</v>
      </c>
      <c r="AB1381">
        <v>138</v>
      </c>
    </row>
    <row r="1382" spans="1:28" ht="17" x14ac:dyDescent="0.25">
      <c r="A1382" s="3">
        <v>38484159</v>
      </c>
      <c r="B1382" s="1">
        <v>43654</v>
      </c>
      <c r="C1382" s="13">
        <v>0.29736458333333332</v>
      </c>
      <c r="D1382" t="s">
        <v>129</v>
      </c>
      <c r="E1382" t="s">
        <v>130</v>
      </c>
      <c r="F1382">
        <v>2.21</v>
      </c>
      <c r="G1382" t="s">
        <v>130</v>
      </c>
      <c r="H1382">
        <v>35.683999999999997</v>
      </c>
      <c r="I1382">
        <v>-117.539</v>
      </c>
      <c r="J1382">
        <v>3.6</v>
      </c>
      <c r="K1382" t="s">
        <v>131</v>
      </c>
      <c r="L1382">
        <v>45</v>
      </c>
      <c r="M1382">
        <v>0.19</v>
      </c>
      <c r="N1382">
        <v>0.26</v>
      </c>
      <c r="O1382">
        <v>0.67</v>
      </c>
      <c r="P1382">
        <v>0</v>
      </c>
      <c r="Q1382">
        <v>107</v>
      </c>
      <c r="R1382">
        <v>87</v>
      </c>
      <c r="S1382">
        <v>-151</v>
      </c>
      <c r="T1382">
        <v>34</v>
      </c>
      <c r="U1382">
        <v>36</v>
      </c>
      <c r="V1382">
        <v>18</v>
      </c>
      <c r="W1382">
        <v>17</v>
      </c>
      <c r="X1382" t="s">
        <v>132</v>
      </c>
      <c r="Y1382">
        <v>58</v>
      </c>
      <c r="Z1382">
        <v>51</v>
      </c>
      <c r="AA1382">
        <v>13</v>
      </c>
      <c r="AB1382">
        <v>70</v>
      </c>
    </row>
    <row r="1383" spans="1:28" x14ac:dyDescent="0.2">
      <c r="A1383" s="4">
        <v>38484231</v>
      </c>
      <c r="B1383" s="1">
        <v>43654</v>
      </c>
      <c r="C1383" s="13">
        <v>0.30456689814814814</v>
      </c>
      <c r="D1383" t="s">
        <v>129</v>
      </c>
      <c r="E1383" t="s">
        <v>130</v>
      </c>
      <c r="F1383">
        <v>3.56</v>
      </c>
      <c r="G1383" t="s">
        <v>130</v>
      </c>
      <c r="H1383">
        <v>35.549999999999997</v>
      </c>
      <c r="I1383">
        <v>-117.377</v>
      </c>
      <c r="J1383">
        <v>2.6</v>
      </c>
      <c r="K1383" t="s">
        <v>131</v>
      </c>
      <c r="L1383">
        <v>124</v>
      </c>
      <c r="M1383">
        <v>0.17</v>
      </c>
      <c r="N1383">
        <v>0.13</v>
      </c>
      <c r="O1383">
        <v>0.19</v>
      </c>
      <c r="P1383">
        <v>0</v>
      </c>
      <c r="Q1383">
        <v>305</v>
      </c>
      <c r="R1383">
        <v>86</v>
      </c>
      <c r="S1383">
        <v>179</v>
      </c>
      <c r="T1383">
        <v>16</v>
      </c>
      <c r="U1383">
        <v>22</v>
      </c>
      <c r="V1383">
        <v>37</v>
      </c>
      <c r="W1383">
        <v>7</v>
      </c>
      <c r="X1383" t="s">
        <v>131</v>
      </c>
      <c r="Y1383">
        <v>94</v>
      </c>
      <c r="Z1383">
        <v>69</v>
      </c>
      <c r="AA1383">
        <v>45</v>
      </c>
      <c r="AB1383">
        <v>43</v>
      </c>
    </row>
    <row r="1384" spans="1:28" ht="17" x14ac:dyDescent="0.25">
      <c r="A1384" s="3">
        <v>38484247</v>
      </c>
      <c r="B1384" s="1">
        <v>43654</v>
      </c>
      <c r="C1384" s="13">
        <v>0.3069979166666667</v>
      </c>
      <c r="D1384" t="s">
        <v>129</v>
      </c>
      <c r="E1384" t="s">
        <v>130</v>
      </c>
      <c r="F1384">
        <v>2.29</v>
      </c>
      <c r="G1384" t="s">
        <v>130</v>
      </c>
      <c r="H1384">
        <v>35.890999999999998</v>
      </c>
      <c r="I1384">
        <v>-117.70699999999999</v>
      </c>
      <c r="J1384">
        <v>7.3</v>
      </c>
      <c r="K1384" t="s">
        <v>131</v>
      </c>
      <c r="L1384">
        <v>48</v>
      </c>
      <c r="M1384">
        <v>0.25</v>
      </c>
      <c r="N1384">
        <v>0.32</v>
      </c>
      <c r="O1384">
        <v>0.99</v>
      </c>
      <c r="P1384">
        <v>0</v>
      </c>
      <c r="Q1384">
        <v>53</v>
      </c>
      <c r="R1384">
        <v>4</v>
      </c>
      <c r="S1384">
        <v>-88</v>
      </c>
      <c r="T1384">
        <v>31</v>
      </c>
      <c r="U1384">
        <v>40</v>
      </c>
      <c r="V1384">
        <v>21</v>
      </c>
      <c r="W1384">
        <v>24</v>
      </c>
      <c r="X1384" t="s">
        <v>132</v>
      </c>
      <c r="Y1384">
        <v>64</v>
      </c>
      <c r="Z1384">
        <v>29</v>
      </c>
      <c r="AA1384">
        <v>9</v>
      </c>
      <c r="AB1384">
        <v>165</v>
      </c>
    </row>
    <row r="1385" spans="1:28" x14ac:dyDescent="0.2">
      <c r="A1385" s="4">
        <v>38484255</v>
      </c>
      <c r="B1385" s="1">
        <v>43654</v>
      </c>
      <c r="C1385" s="13">
        <v>0.30728877314814812</v>
      </c>
      <c r="D1385" t="s">
        <v>129</v>
      </c>
      <c r="E1385" t="s">
        <v>130</v>
      </c>
      <c r="F1385">
        <v>2.4</v>
      </c>
      <c r="G1385" t="s">
        <v>130</v>
      </c>
      <c r="H1385">
        <v>35.673999999999999</v>
      </c>
      <c r="I1385">
        <v>-117.54900000000001</v>
      </c>
      <c r="J1385">
        <v>7.1</v>
      </c>
      <c r="K1385" t="s">
        <v>131</v>
      </c>
      <c r="L1385">
        <v>46</v>
      </c>
      <c r="M1385">
        <v>0.14000000000000001</v>
      </c>
      <c r="N1385">
        <v>0.19</v>
      </c>
      <c r="O1385">
        <v>0.38</v>
      </c>
      <c r="P1385">
        <v>0</v>
      </c>
      <c r="Q1385">
        <v>279</v>
      </c>
      <c r="R1385">
        <v>80</v>
      </c>
      <c r="S1385">
        <v>-148</v>
      </c>
      <c r="T1385">
        <v>33</v>
      </c>
      <c r="U1385">
        <v>34</v>
      </c>
      <c r="V1385">
        <v>18</v>
      </c>
      <c r="W1385">
        <v>19</v>
      </c>
      <c r="X1385" t="s">
        <v>133</v>
      </c>
      <c r="Y1385">
        <v>64</v>
      </c>
      <c r="Z1385">
        <v>34</v>
      </c>
      <c r="AA1385">
        <v>8</v>
      </c>
      <c r="AB1385">
        <v>92</v>
      </c>
    </row>
    <row r="1386" spans="1:28" ht="17" x14ac:dyDescent="0.25">
      <c r="A1386" s="3">
        <v>38484295</v>
      </c>
      <c r="B1386" s="1">
        <v>43654</v>
      </c>
      <c r="C1386" s="13">
        <v>0.31148437499999998</v>
      </c>
      <c r="D1386" t="s">
        <v>129</v>
      </c>
      <c r="E1386" t="s">
        <v>130</v>
      </c>
      <c r="F1386">
        <v>2.54</v>
      </c>
      <c r="G1386" t="s">
        <v>130</v>
      </c>
      <c r="H1386">
        <v>35.661999999999999</v>
      </c>
      <c r="I1386">
        <v>-117.492</v>
      </c>
      <c r="J1386">
        <v>8.3000000000000007</v>
      </c>
      <c r="K1386" t="s">
        <v>131</v>
      </c>
      <c r="L1386">
        <v>63</v>
      </c>
      <c r="M1386">
        <v>0.12</v>
      </c>
      <c r="N1386">
        <v>0.13</v>
      </c>
      <c r="O1386">
        <v>0.28999999999999998</v>
      </c>
      <c r="P1386">
        <v>0</v>
      </c>
      <c r="Q1386">
        <v>340</v>
      </c>
      <c r="R1386">
        <v>39</v>
      </c>
      <c r="S1386">
        <v>-87</v>
      </c>
      <c r="T1386">
        <v>24</v>
      </c>
      <c r="U1386">
        <v>45</v>
      </c>
      <c r="V1386">
        <v>24</v>
      </c>
      <c r="W1386">
        <v>10</v>
      </c>
      <c r="X1386" t="s">
        <v>133</v>
      </c>
      <c r="Y1386">
        <v>61</v>
      </c>
      <c r="Z1386">
        <v>27</v>
      </c>
      <c r="AA1386">
        <v>22</v>
      </c>
      <c r="AB1386">
        <v>123</v>
      </c>
    </row>
    <row r="1387" spans="1:28" ht="17" x14ac:dyDescent="0.25">
      <c r="A1387" s="3">
        <v>38484327</v>
      </c>
      <c r="B1387" s="1">
        <v>43654</v>
      </c>
      <c r="C1387" s="13">
        <v>0.31654212962962963</v>
      </c>
      <c r="D1387" t="s">
        <v>129</v>
      </c>
      <c r="E1387" t="s">
        <v>130</v>
      </c>
      <c r="F1387">
        <v>2.59</v>
      </c>
      <c r="G1387" t="s">
        <v>130</v>
      </c>
      <c r="H1387">
        <v>35.889000000000003</v>
      </c>
      <c r="I1387">
        <v>-117.699</v>
      </c>
      <c r="J1387">
        <v>4.0999999999999996</v>
      </c>
      <c r="K1387" t="s">
        <v>131</v>
      </c>
      <c r="L1387">
        <v>78</v>
      </c>
      <c r="M1387">
        <v>0.14000000000000001</v>
      </c>
      <c r="N1387">
        <v>0.11</v>
      </c>
      <c r="O1387">
        <v>0.28999999999999998</v>
      </c>
      <c r="P1387">
        <v>0</v>
      </c>
      <c r="Q1387">
        <v>318</v>
      </c>
      <c r="R1387">
        <v>85</v>
      </c>
      <c r="S1387">
        <v>177</v>
      </c>
      <c r="T1387">
        <v>26</v>
      </c>
      <c r="U1387">
        <v>26</v>
      </c>
      <c r="V1387">
        <v>17</v>
      </c>
      <c r="W1387">
        <v>11</v>
      </c>
      <c r="X1387" t="s">
        <v>133</v>
      </c>
      <c r="Y1387">
        <v>85</v>
      </c>
      <c r="Z1387">
        <v>58</v>
      </c>
      <c r="AA1387">
        <v>9</v>
      </c>
      <c r="AB1387">
        <v>76</v>
      </c>
    </row>
    <row r="1388" spans="1:28" ht="17" x14ac:dyDescent="0.25">
      <c r="A1388" s="3">
        <v>38484367</v>
      </c>
      <c r="B1388" s="1">
        <v>43654</v>
      </c>
      <c r="C1388" s="13">
        <v>0.32107511574074071</v>
      </c>
      <c r="D1388" t="s">
        <v>129</v>
      </c>
      <c r="E1388" t="s">
        <v>130</v>
      </c>
      <c r="F1388">
        <v>2.5499999999999998</v>
      </c>
      <c r="G1388" t="s">
        <v>130</v>
      </c>
      <c r="H1388">
        <v>35.639000000000003</v>
      </c>
      <c r="I1388">
        <v>-117.443</v>
      </c>
      <c r="J1388">
        <v>6.1</v>
      </c>
      <c r="K1388" t="s">
        <v>131</v>
      </c>
      <c r="L1388">
        <v>81</v>
      </c>
      <c r="M1388">
        <v>0.13</v>
      </c>
      <c r="N1388">
        <v>0.14000000000000001</v>
      </c>
      <c r="O1388">
        <v>0.33</v>
      </c>
      <c r="P1388">
        <v>0</v>
      </c>
      <c r="Q1388">
        <v>293</v>
      </c>
      <c r="R1388">
        <v>81</v>
      </c>
      <c r="S1388">
        <v>169</v>
      </c>
      <c r="T1388">
        <v>25</v>
      </c>
      <c r="U1388">
        <v>34</v>
      </c>
      <c r="V1388">
        <v>21</v>
      </c>
      <c r="W1388">
        <v>9</v>
      </c>
      <c r="X1388" t="s">
        <v>133</v>
      </c>
      <c r="Y1388">
        <v>72</v>
      </c>
      <c r="Z1388">
        <v>23</v>
      </c>
      <c r="AA1388">
        <v>19</v>
      </c>
      <c r="AB1388">
        <v>121</v>
      </c>
    </row>
    <row r="1389" spans="1:28" x14ac:dyDescent="0.2">
      <c r="A1389" s="4">
        <v>38484599</v>
      </c>
      <c r="B1389" s="1">
        <v>43654</v>
      </c>
      <c r="C1389" s="13">
        <v>0.34205185185185183</v>
      </c>
      <c r="D1389" t="s">
        <v>129</v>
      </c>
      <c r="E1389" t="s">
        <v>130</v>
      </c>
      <c r="F1389">
        <v>2.5099999999999998</v>
      </c>
      <c r="G1389" t="s">
        <v>130</v>
      </c>
      <c r="H1389">
        <v>35.569000000000003</v>
      </c>
      <c r="I1389">
        <v>-117.404</v>
      </c>
      <c r="J1389">
        <v>3.5</v>
      </c>
      <c r="K1389" t="s">
        <v>131</v>
      </c>
      <c r="L1389">
        <v>86</v>
      </c>
      <c r="M1389">
        <v>0.15</v>
      </c>
      <c r="N1389">
        <v>0.15</v>
      </c>
      <c r="O1389">
        <v>0.33</v>
      </c>
      <c r="P1389">
        <v>0</v>
      </c>
      <c r="Q1389">
        <v>53</v>
      </c>
      <c r="R1389">
        <v>39</v>
      </c>
      <c r="S1389">
        <v>-56</v>
      </c>
      <c r="T1389">
        <v>32</v>
      </c>
      <c r="U1389">
        <v>31</v>
      </c>
      <c r="V1389">
        <v>21</v>
      </c>
      <c r="W1389">
        <v>4</v>
      </c>
      <c r="X1389" t="s">
        <v>133</v>
      </c>
      <c r="Y1389">
        <v>67</v>
      </c>
      <c r="Z1389">
        <v>66</v>
      </c>
      <c r="AA1389">
        <v>28</v>
      </c>
      <c r="AB1389">
        <v>42</v>
      </c>
    </row>
    <row r="1390" spans="1:28" ht="17" x14ac:dyDescent="0.25">
      <c r="A1390" s="3">
        <v>38484687</v>
      </c>
      <c r="B1390" s="1">
        <v>43654</v>
      </c>
      <c r="C1390" s="13">
        <v>0.35074664351851853</v>
      </c>
      <c r="D1390" t="s">
        <v>129</v>
      </c>
      <c r="E1390" t="s">
        <v>130</v>
      </c>
      <c r="F1390">
        <v>2.0299999999999998</v>
      </c>
      <c r="G1390" t="s">
        <v>130</v>
      </c>
      <c r="H1390">
        <v>35.713000000000001</v>
      </c>
      <c r="I1390">
        <v>-117.547</v>
      </c>
      <c r="J1390">
        <v>5.5</v>
      </c>
      <c r="K1390" t="s">
        <v>131</v>
      </c>
      <c r="L1390">
        <v>47</v>
      </c>
      <c r="M1390">
        <v>0.18</v>
      </c>
      <c r="N1390">
        <v>0.24</v>
      </c>
      <c r="O1390">
        <v>0.56999999999999995</v>
      </c>
      <c r="P1390">
        <v>0</v>
      </c>
      <c r="Q1390">
        <v>184</v>
      </c>
      <c r="R1390">
        <v>78</v>
      </c>
      <c r="S1390">
        <v>158</v>
      </c>
      <c r="T1390">
        <v>33</v>
      </c>
      <c r="U1390">
        <v>34</v>
      </c>
      <c r="V1390">
        <v>16</v>
      </c>
      <c r="W1390">
        <v>27</v>
      </c>
      <c r="X1390" t="s">
        <v>132</v>
      </c>
      <c r="Y1390">
        <v>55</v>
      </c>
      <c r="Z1390">
        <v>29</v>
      </c>
      <c r="AA1390">
        <v>13</v>
      </c>
      <c r="AB1390">
        <v>87</v>
      </c>
    </row>
    <row r="1391" spans="1:28" x14ac:dyDescent="0.2">
      <c r="A1391" s="4">
        <v>38484807</v>
      </c>
      <c r="B1391" s="1">
        <v>43654</v>
      </c>
      <c r="C1391" s="13">
        <v>0.36350196759259257</v>
      </c>
      <c r="D1391" t="s">
        <v>129</v>
      </c>
      <c r="E1391" t="s">
        <v>130</v>
      </c>
      <c r="F1391">
        <v>2.2000000000000002</v>
      </c>
      <c r="G1391" t="s">
        <v>130</v>
      </c>
      <c r="H1391">
        <v>35.905999999999999</v>
      </c>
      <c r="I1391">
        <v>-117.706</v>
      </c>
      <c r="J1391">
        <v>5.4</v>
      </c>
      <c r="K1391" t="s">
        <v>131</v>
      </c>
      <c r="L1391">
        <v>45</v>
      </c>
      <c r="M1391">
        <v>0.21</v>
      </c>
      <c r="N1391">
        <v>0.25</v>
      </c>
      <c r="O1391">
        <v>1.01</v>
      </c>
      <c r="P1391">
        <v>0</v>
      </c>
      <c r="Q1391">
        <v>345</v>
      </c>
      <c r="R1391">
        <v>81</v>
      </c>
      <c r="S1391">
        <v>-156</v>
      </c>
      <c r="T1391">
        <v>30</v>
      </c>
      <c r="U1391">
        <v>30</v>
      </c>
      <c r="V1391">
        <v>19</v>
      </c>
      <c r="W1391">
        <v>23</v>
      </c>
      <c r="X1391" t="s">
        <v>133</v>
      </c>
      <c r="Y1391">
        <v>71</v>
      </c>
      <c r="Z1391">
        <v>46</v>
      </c>
      <c r="AA1391">
        <v>10</v>
      </c>
      <c r="AB1391">
        <v>76</v>
      </c>
    </row>
    <row r="1392" spans="1:28" ht="17" x14ac:dyDescent="0.25">
      <c r="A1392" s="3">
        <v>38484919</v>
      </c>
      <c r="B1392" s="1">
        <v>43654</v>
      </c>
      <c r="C1392" s="13">
        <v>0.37524224537037038</v>
      </c>
      <c r="D1392" t="s">
        <v>129</v>
      </c>
      <c r="E1392" t="s">
        <v>130</v>
      </c>
      <c r="F1392">
        <v>2.69</v>
      </c>
      <c r="G1392" t="s">
        <v>130</v>
      </c>
      <c r="H1392">
        <v>35.533000000000001</v>
      </c>
      <c r="I1392">
        <v>-117.355</v>
      </c>
      <c r="J1392">
        <v>4.5999999999999996</v>
      </c>
      <c r="K1392" t="s">
        <v>131</v>
      </c>
      <c r="L1392">
        <v>93</v>
      </c>
      <c r="M1392">
        <v>0.16</v>
      </c>
      <c r="N1392">
        <v>0.18</v>
      </c>
      <c r="O1392">
        <v>0.35</v>
      </c>
      <c r="P1392">
        <v>0</v>
      </c>
      <c r="Q1392">
        <v>115</v>
      </c>
      <c r="R1392">
        <v>60</v>
      </c>
      <c r="S1392">
        <v>152</v>
      </c>
      <c r="T1392">
        <v>38</v>
      </c>
      <c r="U1392">
        <v>48</v>
      </c>
      <c r="V1392">
        <v>23</v>
      </c>
      <c r="W1392">
        <v>22</v>
      </c>
      <c r="X1392" t="s">
        <v>132</v>
      </c>
      <c r="Y1392">
        <v>51</v>
      </c>
      <c r="Z1392">
        <v>74</v>
      </c>
      <c r="AA1392">
        <v>23</v>
      </c>
      <c r="AB1392">
        <v>34</v>
      </c>
    </row>
    <row r="1393" spans="1:28" x14ac:dyDescent="0.2">
      <c r="A1393" s="4">
        <v>38484967</v>
      </c>
      <c r="B1393" s="1">
        <v>43654</v>
      </c>
      <c r="C1393" s="13">
        <v>0.37837858796296292</v>
      </c>
      <c r="D1393" t="s">
        <v>129</v>
      </c>
      <c r="E1393" t="s">
        <v>130</v>
      </c>
      <c r="F1393">
        <v>2.16</v>
      </c>
      <c r="G1393" t="s">
        <v>130</v>
      </c>
      <c r="H1393">
        <v>35.755000000000003</v>
      </c>
      <c r="I1393">
        <v>-117.587</v>
      </c>
      <c r="J1393">
        <v>2.5</v>
      </c>
      <c r="K1393" t="s">
        <v>131</v>
      </c>
      <c r="L1393">
        <v>43</v>
      </c>
      <c r="M1393">
        <v>0.22</v>
      </c>
      <c r="N1393">
        <v>0.28999999999999998</v>
      </c>
      <c r="O1393">
        <v>0.37</v>
      </c>
      <c r="P1393">
        <v>0</v>
      </c>
      <c r="Q1393">
        <v>168</v>
      </c>
      <c r="R1393">
        <v>13</v>
      </c>
      <c r="S1393">
        <v>152</v>
      </c>
      <c r="T1393">
        <v>18</v>
      </c>
      <c r="U1393">
        <v>25</v>
      </c>
      <c r="V1393">
        <v>19</v>
      </c>
      <c r="W1393">
        <v>7</v>
      </c>
      <c r="X1393" t="s">
        <v>131</v>
      </c>
      <c r="Y1393">
        <v>91</v>
      </c>
      <c r="Z1393">
        <v>55</v>
      </c>
      <c r="AA1393">
        <v>16</v>
      </c>
      <c r="AB1393">
        <v>61</v>
      </c>
    </row>
    <row r="1394" spans="1:28" x14ac:dyDescent="0.2">
      <c r="A1394" s="4">
        <v>38484983</v>
      </c>
      <c r="B1394" s="1">
        <v>43654</v>
      </c>
      <c r="C1394" s="13">
        <v>0.38047789351851852</v>
      </c>
      <c r="D1394" t="s">
        <v>129</v>
      </c>
      <c r="E1394" t="s">
        <v>130</v>
      </c>
      <c r="F1394">
        <v>2.2400000000000002</v>
      </c>
      <c r="G1394" t="s">
        <v>130</v>
      </c>
      <c r="H1394">
        <v>35.533999999999999</v>
      </c>
      <c r="I1394">
        <v>-117.35</v>
      </c>
      <c r="J1394">
        <v>4.5</v>
      </c>
      <c r="K1394" t="s">
        <v>131</v>
      </c>
      <c r="L1394">
        <v>43</v>
      </c>
      <c r="M1394">
        <v>0.22</v>
      </c>
      <c r="N1394">
        <v>0.41</v>
      </c>
      <c r="O1394">
        <v>0.55000000000000004</v>
      </c>
      <c r="P1394">
        <v>0</v>
      </c>
      <c r="Q1394">
        <v>20</v>
      </c>
      <c r="R1394">
        <v>13</v>
      </c>
      <c r="S1394">
        <v>36</v>
      </c>
      <c r="T1394">
        <v>19</v>
      </c>
      <c r="U1394">
        <v>17</v>
      </c>
      <c r="V1394">
        <v>17</v>
      </c>
      <c r="W1394">
        <v>21</v>
      </c>
      <c r="X1394" t="s">
        <v>131</v>
      </c>
      <c r="Y1394">
        <v>95</v>
      </c>
      <c r="Z1394">
        <v>56</v>
      </c>
      <c r="AA1394">
        <v>17</v>
      </c>
      <c r="AB1394">
        <v>57</v>
      </c>
    </row>
    <row r="1395" spans="1:28" x14ac:dyDescent="0.2">
      <c r="A1395" s="4">
        <v>38485031</v>
      </c>
      <c r="B1395" s="1">
        <v>43654</v>
      </c>
      <c r="C1395" s="13">
        <v>0.38409340277777781</v>
      </c>
      <c r="D1395" t="s">
        <v>129</v>
      </c>
      <c r="E1395" t="s">
        <v>130</v>
      </c>
      <c r="F1395">
        <v>2.2799999999999998</v>
      </c>
      <c r="G1395" t="s">
        <v>130</v>
      </c>
      <c r="H1395">
        <v>35.777999999999999</v>
      </c>
      <c r="I1395">
        <v>-117.59399999999999</v>
      </c>
      <c r="J1395">
        <v>6.2</v>
      </c>
      <c r="K1395" t="s">
        <v>131</v>
      </c>
      <c r="L1395">
        <v>51</v>
      </c>
      <c r="M1395">
        <v>0.2</v>
      </c>
      <c r="N1395">
        <v>0.26</v>
      </c>
      <c r="O1395">
        <v>0.52</v>
      </c>
      <c r="P1395">
        <v>0</v>
      </c>
      <c r="Q1395">
        <v>336</v>
      </c>
      <c r="R1395">
        <v>32</v>
      </c>
      <c r="S1395">
        <v>-80</v>
      </c>
      <c r="T1395">
        <v>18</v>
      </c>
      <c r="U1395">
        <v>18</v>
      </c>
      <c r="V1395">
        <v>22</v>
      </c>
      <c r="W1395">
        <v>18</v>
      </c>
      <c r="X1395" t="s">
        <v>131</v>
      </c>
      <c r="Y1395">
        <v>100</v>
      </c>
      <c r="Z1395">
        <v>23</v>
      </c>
      <c r="AA1395">
        <v>18</v>
      </c>
      <c r="AB1395">
        <v>140</v>
      </c>
    </row>
    <row r="1396" spans="1:28" ht="17" x14ac:dyDescent="0.25">
      <c r="A1396" s="3">
        <v>38485087</v>
      </c>
      <c r="B1396" s="1">
        <v>43654</v>
      </c>
      <c r="C1396" s="13">
        <v>0.38713043981481482</v>
      </c>
      <c r="D1396" t="s">
        <v>129</v>
      </c>
      <c r="E1396" t="s">
        <v>130</v>
      </c>
      <c r="F1396">
        <v>2.72</v>
      </c>
      <c r="G1396" t="s">
        <v>130</v>
      </c>
      <c r="H1396">
        <v>35.764000000000003</v>
      </c>
      <c r="I1396">
        <v>-117.57</v>
      </c>
      <c r="J1396">
        <v>6.9</v>
      </c>
      <c r="K1396" t="s">
        <v>131</v>
      </c>
      <c r="L1396">
        <v>93</v>
      </c>
      <c r="M1396">
        <v>0.15</v>
      </c>
      <c r="N1396">
        <v>0.13</v>
      </c>
      <c r="O1396">
        <v>0.26</v>
      </c>
      <c r="P1396">
        <v>0</v>
      </c>
      <c r="Q1396">
        <v>305</v>
      </c>
      <c r="R1396">
        <v>77</v>
      </c>
      <c r="S1396">
        <v>-176</v>
      </c>
      <c r="T1396">
        <v>23</v>
      </c>
      <c r="U1396">
        <v>17</v>
      </c>
      <c r="V1396">
        <v>20</v>
      </c>
      <c r="W1396">
        <v>4</v>
      </c>
      <c r="X1396" t="s">
        <v>131</v>
      </c>
      <c r="Y1396">
        <v>93</v>
      </c>
      <c r="Z1396">
        <v>27</v>
      </c>
      <c r="AA1396">
        <v>19</v>
      </c>
      <c r="AB1396">
        <v>125</v>
      </c>
    </row>
    <row r="1397" spans="1:28" ht="17" x14ac:dyDescent="0.25">
      <c r="A1397" s="3">
        <v>38485271</v>
      </c>
      <c r="B1397" s="1">
        <v>43654</v>
      </c>
      <c r="C1397" s="13">
        <v>0.40077939814814817</v>
      </c>
      <c r="D1397" t="s">
        <v>129</v>
      </c>
      <c r="E1397" t="s">
        <v>130</v>
      </c>
      <c r="F1397">
        <v>2.66</v>
      </c>
      <c r="G1397" t="s">
        <v>130</v>
      </c>
      <c r="H1397">
        <v>35.683999999999997</v>
      </c>
      <c r="I1397">
        <v>-117.479</v>
      </c>
      <c r="J1397">
        <v>3</v>
      </c>
      <c r="K1397" t="s">
        <v>131</v>
      </c>
      <c r="L1397">
        <v>81</v>
      </c>
      <c r="M1397">
        <v>0.15</v>
      </c>
      <c r="N1397">
        <v>0.14000000000000001</v>
      </c>
      <c r="O1397">
        <v>0.21</v>
      </c>
      <c r="P1397">
        <v>0</v>
      </c>
      <c r="Q1397">
        <v>317</v>
      </c>
      <c r="R1397">
        <v>82</v>
      </c>
      <c r="S1397">
        <v>162</v>
      </c>
      <c r="T1397">
        <v>16</v>
      </c>
      <c r="U1397">
        <v>17</v>
      </c>
      <c r="V1397">
        <v>22</v>
      </c>
      <c r="W1397">
        <v>6</v>
      </c>
      <c r="X1397" t="s">
        <v>131</v>
      </c>
      <c r="Y1397">
        <v>99</v>
      </c>
      <c r="Z1397">
        <v>61</v>
      </c>
      <c r="AA1397">
        <v>20</v>
      </c>
      <c r="AB1397">
        <v>77</v>
      </c>
    </row>
    <row r="1398" spans="1:28" x14ac:dyDescent="0.2">
      <c r="A1398" s="4">
        <v>38485391</v>
      </c>
      <c r="B1398" s="1">
        <v>43654</v>
      </c>
      <c r="C1398" s="13">
        <v>0.41471030092592592</v>
      </c>
      <c r="D1398" t="s">
        <v>129</v>
      </c>
      <c r="E1398" t="s">
        <v>130</v>
      </c>
      <c r="F1398">
        <v>3.5</v>
      </c>
      <c r="G1398" t="s">
        <v>47</v>
      </c>
      <c r="H1398">
        <v>35.654000000000003</v>
      </c>
      <c r="I1398">
        <v>-117.462</v>
      </c>
      <c r="J1398">
        <v>9.6999999999999993</v>
      </c>
      <c r="K1398" t="s">
        <v>131</v>
      </c>
      <c r="L1398">
        <v>147</v>
      </c>
      <c r="M1398">
        <v>0.15</v>
      </c>
      <c r="N1398">
        <v>0.1</v>
      </c>
      <c r="O1398">
        <v>0.21</v>
      </c>
      <c r="P1398">
        <v>0</v>
      </c>
      <c r="Q1398">
        <v>351</v>
      </c>
      <c r="R1398">
        <v>78</v>
      </c>
      <c r="S1398">
        <v>-175</v>
      </c>
      <c r="T1398">
        <v>13</v>
      </c>
      <c r="U1398">
        <v>14</v>
      </c>
      <c r="V1398">
        <v>56</v>
      </c>
      <c r="W1398">
        <v>13</v>
      </c>
      <c r="X1398" t="s">
        <v>131</v>
      </c>
      <c r="Y1398">
        <v>100</v>
      </c>
      <c r="Z1398">
        <v>33</v>
      </c>
      <c r="AA1398">
        <v>58</v>
      </c>
      <c r="AB1398">
        <v>118</v>
      </c>
    </row>
    <row r="1399" spans="1:28" x14ac:dyDescent="0.2">
      <c r="A1399" s="4">
        <v>38485711</v>
      </c>
      <c r="B1399" s="1">
        <v>43654</v>
      </c>
      <c r="C1399" s="13">
        <v>0.44736921296296295</v>
      </c>
      <c r="D1399" t="s">
        <v>129</v>
      </c>
      <c r="E1399" t="s">
        <v>130</v>
      </c>
      <c r="F1399">
        <v>2.8</v>
      </c>
      <c r="G1399" t="s">
        <v>130</v>
      </c>
      <c r="H1399">
        <v>35.901000000000003</v>
      </c>
      <c r="I1399">
        <v>-117.73</v>
      </c>
      <c r="J1399">
        <v>5.6</v>
      </c>
      <c r="K1399" t="s">
        <v>131</v>
      </c>
      <c r="L1399">
        <v>115</v>
      </c>
      <c r="M1399">
        <v>0.16</v>
      </c>
      <c r="N1399">
        <v>0.1</v>
      </c>
      <c r="O1399">
        <v>0.35</v>
      </c>
      <c r="P1399">
        <v>0</v>
      </c>
      <c r="Q1399">
        <v>340</v>
      </c>
      <c r="R1399">
        <v>87</v>
      </c>
      <c r="S1399">
        <v>178</v>
      </c>
      <c r="T1399">
        <v>12</v>
      </c>
      <c r="U1399">
        <v>17</v>
      </c>
      <c r="V1399">
        <v>38</v>
      </c>
      <c r="W1399">
        <v>12</v>
      </c>
      <c r="X1399" t="s">
        <v>131</v>
      </c>
      <c r="Y1399">
        <v>100</v>
      </c>
      <c r="Z1399">
        <v>42</v>
      </c>
      <c r="AA1399">
        <v>39</v>
      </c>
      <c r="AB1399">
        <v>94</v>
      </c>
    </row>
    <row r="1400" spans="1:28" x14ac:dyDescent="0.2">
      <c r="A1400" s="4">
        <v>38485735</v>
      </c>
      <c r="B1400" s="1">
        <v>43654</v>
      </c>
      <c r="C1400" s="13">
        <v>0.44893541666666664</v>
      </c>
      <c r="D1400" t="s">
        <v>129</v>
      </c>
      <c r="E1400" t="s">
        <v>130</v>
      </c>
      <c r="F1400">
        <v>2.15</v>
      </c>
      <c r="G1400" t="s">
        <v>130</v>
      </c>
      <c r="H1400">
        <v>35.811999999999998</v>
      </c>
      <c r="I1400">
        <v>-117.65600000000001</v>
      </c>
      <c r="J1400">
        <v>6.4</v>
      </c>
      <c r="K1400" t="s">
        <v>131</v>
      </c>
      <c r="L1400">
        <v>45</v>
      </c>
      <c r="M1400">
        <v>0.18</v>
      </c>
      <c r="N1400">
        <v>0.23</v>
      </c>
      <c r="O1400">
        <v>0.62</v>
      </c>
      <c r="P1400">
        <v>0</v>
      </c>
      <c r="Q1400">
        <v>270</v>
      </c>
      <c r="R1400">
        <v>37</v>
      </c>
      <c r="S1400">
        <v>-147</v>
      </c>
      <c r="T1400">
        <v>33</v>
      </c>
      <c r="U1400">
        <v>32</v>
      </c>
      <c r="V1400">
        <v>21</v>
      </c>
      <c r="W1400">
        <v>30</v>
      </c>
      <c r="X1400" t="s">
        <v>133</v>
      </c>
      <c r="Y1400">
        <v>69</v>
      </c>
      <c r="Z1400">
        <v>28</v>
      </c>
      <c r="AA1400">
        <v>16</v>
      </c>
      <c r="AB1400">
        <v>117</v>
      </c>
    </row>
    <row r="1401" spans="1:28" x14ac:dyDescent="0.2">
      <c r="A1401" s="4">
        <v>38485751</v>
      </c>
      <c r="B1401" s="1">
        <v>43654</v>
      </c>
      <c r="C1401" s="13">
        <v>0.44990891203703703</v>
      </c>
      <c r="D1401" t="s">
        <v>129</v>
      </c>
      <c r="E1401" t="s">
        <v>130</v>
      </c>
      <c r="F1401">
        <v>2.11</v>
      </c>
      <c r="G1401" t="s">
        <v>130</v>
      </c>
      <c r="H1401">
        <v>35.537999999999997</v>
      </c>
      <c r="I1401">
        <v>-117.358</v>
      </c>
      <c r="J1401">
        <v>8.4</v>
      </c>
      <c r="K1401" t="s">
        <v>131</v>
      </c>
      <c r="L1401">
        <v>44</v>
      </c>
      <c r="M1401">
        <v>0.22</v>
      </c>
      <c r="N1401">
        <v>0.35</v>
      </c>
      <c r="O1401">
        <v>0.76</v>
      </c>
      <c r="P1401">
        <v>0</v>
      </c>
      <c r="Q1401">
        <v>134</v>
      </c>
      <c r="R1401">
        <v>68</v>
      </c>
      <c r="S1401">
        <v>-152</v>
      </c>
      <c r="T1401">
        <v>22</v>
      </c>
      <c r="U1401">
        <v>31</v>
      </c>
      <c r="V1401">
        <v>16</v>
      </c>
      <c r="W1401">
        <v>13</v>
      </c>
      <c r="X1401" t="s">
        <v>133</v>
      </c>
      <c r="Y1401">
        <v>63</v>
      </c>
      <c r="Z1401">
        <v>21</v>
      </c>
      <c r="AA1401">
        <v>16</v>
      </c>
      <c r="AB1401">
        <v>158</v>
      </c>
    </row>
    <row r="1402" spans="1:28" ht="17" x14ac:dyDescent="0.25">
      <c r="A1402" s="3">
        <v>38485863</v>
      </c>
      <c r="B1402" s="1">
        <v>43654</v>
      </c>
      <c r="C1402" s="13">
        <v>0.45902337962962964</v>
      </c>
      <c r="D1402" t="s">
        <v>129</v>
      </c>
      <c r="E1402" t="s">
        <v>130</v>
      </c>
      <c r="F1402">
        <v>2.17</v>
      </c>
      <c r="G1402" t="s">
        <v>130</v>
      </c>
      <c r="H1402">
        <v>35.887999999999998</v>
      </c>
      <c r="I1402">
        <v>-117.676</v>
      </c>
      <c r="J1402">
        <v>6.6</v>
      </c>
      <c r="K1402" t="s">
        <v>131</v>
      </c>
      <c r="L1402">
        <v>42</v>
      </c>
      <c r="M1402">
        <v>0.22</v>
      </c>
      <c r="N1402">
        <v>0.28999999999999998</v>
      </c>
      <c r="O1402">
        <v>0.71</v>
      </c>
      <c r="P1402">
        <v>0</v>
      </c>
      <c r="Q1402">
        <v>125</v>
      </c>
      <c r="R1402">
        <v>85</v>
      </c>
      <c r="S1402">
        <v>-167</v>
      </c>
      <c r="T1402">
        <v>23</v>
      </c>
      <c r="U1402">
        <v>30</v>
      </c>
      <c r="V1402">
        <v>18</v>
      </c>
      <c r="W1402">
        <v>15</v>
      </c>
      <c r="X1402" t="s">
        <v>132</v>
      </c>
      <c r="Y1402">
        <v>60</v>
      </c>
      <c r="Z1402">
        <v>34</v>
      </c>
      <c r="AA1402">
        <v>16</v>
      </c>
      <c r="AB1402">
        <v>130</v>
      </c>
    </row>
    <row r="1403" spans="1:28" x14ac:dyDescent="0.2">
      <c r="A1403" s="4">
        <v>38485999</v>
      </c>
      <c r="B1403" s="1">
        <v>43654</v>
      </c>
      <c r="C1403" s="13">
        <v>0.47032141203703709</v>
      </c>
      <c r="D1403" t="s">
        <v>129</v>
      </c>
      <c r="E1403" t="s">
        <v>130</v>
      </c>
      <c r="F1403">
        <v>2.2599999999999998</v>
      </c>
      <c r="G1403" t="s">
        <v>130</v>
      </c>
      <c r="H1403">
        <v>35.917999999999999</v>
      </c>
      <c r="I1403">
        <v>-117.705</v>
      </c>
      <c r="J1403">
        <v>0</v>
      </c>
      <c r="K1403" t="s">
        <v>132</v>
      </c>
      <c r="L1403">
        <v>44</v>
      </c>
      <c r="M1403">
        <v>0.3</v>
      </c>
      <c r="N1403">
        <v>0.34</v>
      </c>
      <c r="O1403">
        <v>31.61</v>
      </c>
      <c r="P1403">
        <v>0</v>
      </c>
      <c r="Q1403">
        <v>324</v>
      </c>
      <c r="R1403">
        <v>85</v>
      </c>
      <c r="S1403">
        <v>179</v>
      </c>
      <c r="T1403">
        <v>22</v>
      </c>
      <c r="U1403">
        <v>21</v>
      </c>
      <c r="V1403">
        <v>18</v>
      </c>
      <c r="W1403">
        <v>20</v>
      </c>
      <c r="X1403" t="s">
        <v>131</v>
      </c>
      <c r="Y1403">
        <v>94</v>
      </c>
      <c r="Z1403">
        <v>75</v>
      </c>
      <c r="AA1403">
        <v>18</v>
      </c>
      <c r="AB1403">
        <v>38</v>
      </c>
    </row>
    <row r="1404" spans="1:28" x14ac:dyDescent="0.2">
      <c r="A1404" s="4">
        <v>38486007</v>
      </c>
      <c r="B1404" s="1">
        <v>43654</v>
      </c>
      <c r="C1404" s="13">
        <v>0.47146111111111111</v>
      </c>
      <c r="D1404" t="s">
        <v>129</v>
      </c>
      <c r="E1404" t="s">
        <v>130</v>
      </c>
      <c r="F1404">
        <v>2.42</v>
      </c>
      <c r="G1404" t="s">
        <v>130</v>
      </c>
      <c r="H1404">
        <v>35.793999999999997</v>
      </c>
      <c r="I1404">
        <v>-117.61799999999999</v>
      </c>
      <c r="J1404">
        <v>3.7</v>
      </c>
      <c r="K1404" t="s">
        <v>131</v>
      </c>
      <c r="L1404">
        <v>47</v>
      </c>
      <c r="M1404">
        <v>0.16</v>
      </c>
      <c r="N1404">
        <v>0.22</v>
      </c>
      <c r="O1404">
        <v>0.45</v>
      </c>
      <c r="P1404">
        <v>0</v>
      </c>
      <c r="Q1404">
        <v>283</v>
      </c>
      <c r="R1404">
        <v>76</v>
      </c>
      <c r="S1404">
        <v>166</v>
      </c>
      <c r="T1404">
        <v>22</v>
      </c>
      <c r="U1404">
        <v>17</v>
      </c>
      <c r="V1404">
        <v>23</v>
      </c>
      <c r="W1404">
        <v>9</v>
      </c>
      <c r="X1404" t="s">
        <v>131</v>
      </c>
      <c r="Y1404">
        <v>96</v>
      </c>
      <c r="Z1404">
        <v>61</v>
      </c>
      <c r="AA1404">
        <v>18</v>
      </c>
      <c r="AB1404">
        <v>50</v>
      </c>
    </row>
    <row r="1405" spans="1:28" x14ac:dyDescent="0.2">
      <c r="A1405" s="4">
        <v>38486063</v>
      </c>
      <c r="B1405" s="1">
        <v>43654</v>
      </c>
      <c r="C1405" s="13">
        <v>0.47456701388888889</v>
      </c>
      <c r="D1405" t="s">
        <v>129</v>
      </c>
      <c r="E1405" t="s">
        <v>130</v>
      </c>
      <c r="F1405">
        <v>3.16</v>
      </c>
      <c r="G1405" t="s">
        <v>130</v>
      </c>
      <c r="H1405">
        <v>35.906999999999996</v>
      </c>
      <c r="I1405">
        <v>-117.708</v>
      </c>
      <c r="J1405">
        <v>5</v>
      </c>
      <c r="K1405" t="s">
        <v>131</v>
      </c>
      <c r="L1405">
        <v>110</v>
      </c>
      <c r="M1405">
        <v>0.14000000000000001</v>
      </c>
      <c r="N1405">
        <v>0.09</v>
      </c>
      <c r="O1405">
        <v>0.41</v>
      </c>
      <c r="P1405">
        <v>0</v>
      </c>
      <c r="Q1405">
        <v>350</v>
      </c>
      <c r="R1405">
        <v>81</v>
      </c>
      <c r="S1405">
        <v>-172</v>
      </c>
      <c r="T1405">
        <v>14</v>
      </c>
      <c r="U1405">
        <v>13</v>
      </c>
      <c r="V1405">
        <v>40</v>
      </c>
      <c r="W1405">
        <v>5</v>
      </c>
      <c r="X1405" t="s">
        <v>131</v>
      </c>
      <c r="Y1405">
        <v>100</v>
      </c>
      <c r="Z1405">
        <v>52</v>
      </c>
      <c r="AA1405">
        <v>43</v>
      </c>
      <c r="AB1405">
        <v>80</v>
      </c>
    </row>
    <row r="1406" spans="1:28" x14ac:dyDescent="0.2">
      <c r="A1406" s="4">
        <v>38486135</v>
      </c>
      <c r="B1406" s="1">
        <v>43654</v>
      </c>
      <c r="C1406" s="13">
        <v>0.47908252314814814</v>
      </c>
      <c r="D1406" t="s">
        <v>129</v>
      </c>
      <c r="E1406" t="s">
        <v>130</v>
      </c>
      <c r="F1406">
        <v>2.09</v>
      </c>
      <c r="G1406" t="s">
        <v>130</v>
      </c>
      <c r="H1406">
        <v>35.872999999999998</v>
      </c>
      <c r="I1406">
        <v>-117.71299999999999</v>
      </c>
      <c r="J1406">
        <v>3.4</v>
      </c>
      <c r="K1406" t="s">
        <v>131</v>
      </c>
      <c r="L1406">
        <v>45</v>
      </c>
      <c r="M1406">
        <v>0.2</v>
      </c>
      <c r="N1406">
        <v>0.23</v>
      </c>
      <c r="O1406">
        <v>0.81</v>
      </c>
      <c r="P1406">
        <v>0</v>
      </c>
      <c r="Q1406">
        <v>323</v>
      </c>
      <c r="R1406">
        <v>90</v>
      </c>
      <c r="S1406">
        <v>161</v>
      </c>
      <c r="T1406">
        <v>23</v>
      </c>
      <c r="U1406">
        <v>25</v>
      </c>
      <c r="V1406">
        <v>17</v>
      </c>
      <c r="W1406">
        <v>25</v>
      </c>
      <c r="X1406" t="s">
        <v>131</v>
      </c>
      <c r="Y1406">
        <v>88</v>
      </c>
      <c r="Z1406">
        <v>59</v>
      </c>
      <c r="AA1406">
        <v>13</v>
      </c>
      <c r="AB1406">
        <v>41</v>
      </c>
    </row>
    <row r="1407" spans="1:28" x14ac:dyDescent="0.2">
      <c r="A1407" s="4">
        <v>38486199</v>
      </c>
      <c r="B1407" s="1">
        <v>43654</v>
      </c>
      <c r="C1407" s="13">
        <v>0.48259467592592592</v>
      </c>
      <c r="D1407" t="s">
        <v>129</v>
      </c>
      <c r="E1407" t="s">
        <v>130</v>
      </c>
      <c r="F1407">
        <v>2.98</v>
      </c>
      <c r="G1407" t="s">
        <v>130</v>
      </c>
      <c r="H1407">
        <v>35.948</v>
      </c>
      <c r="I1407">
        <v>-117.724</v>
      </c>
      <c r="J1407">
        <v>3.4</v>
      </c>
      <c r="K1407" t="s">
        <v>131</v>
      </c>
      <c r="L1407">
        <v>95</v>
      </c>
      <c r="M1407">
        <v>0.16</v>
      </c>
      <c r="N1407">
        <v>0.11</v>
      </c>
      <c r="O1407">
        <v>0.32</v>
      </c>
      <c r="P1407">
        <v>0</v>
      </c>
      <c r="Q1407">
        <v>316</v>
      </c>
      <c r="R1407">
        <v>77</v>
      </c>
      <c r="S1407">
        <v>174</v>
      </c>
      <c r="T1407">
        <v>18</v>
      </c>
      <c r="U1407">
        <v>11</v>
      </c>
      <c r="V1407">
        <v>28</v>
      </c>
      <c r="W1407">
        <v>16</v>
      </c>
      <c r="X1407" t="s">
        <v>131</v>
      </c>
      <c r="Y1407">
        <v>100</v>
      </c>
      <c r="Z1407">
        <v>62</v>
      </c>
      <c r="AA1407">
        <v>38</v>
      </c>
      <c r="AB1407">
        <v>48</v>
      </c>
    </row>
    <row r="1408" spans="1:28" x14ac:dyDescent="0.2">
      <c r="A1408" s="4">
        <v>38486295</v>
      </c>
      <c r="B1408" s="1">
        <v>43654</v>
      </c>
      <c r="C1408" s="13">
        <v>0.48961585648148148</v>
      </c>
      <c r="D1408" t="s">
        <v>129</v>
      </c>
      <c r="E1408" t="s">
        <v>130</v>
      </c>
      <c r="F1408">
        <v>2.75</v>
      </c>
      <c r="G1408" t="s">
        <v>130</v>
      </c>
      <c r="H1408">
        <v>35.896999999999998</v>
      </c>
      <c r="I1408">
        <v>-117.735</v>
      </c>
      <c r="J1408">
        <v>2.5</v>
      </c>
      <c r="K1408" t="s">
        <v>131</v>
      </c>
      <c r="L1408">
        <v>87</v>
      </c>
      <c r="M1408">
        <v>0.14000000000000001</v>
      </c>
      <c r="N1408">
        <v>0.11</v>
      </c>
      <c r="O1408">
        <v>0.21</v>
      </c>
      <c r="P1408">
        <v>0</v>
      </c>
      <c r="Q1408">
        <v>301</v>
      </c>
      <c r="R1408">
        <v>84</v>
      </c>
      <c r="S1408">
        <v>-174</v>
      </c>
      <c r="T1408">
        <v>36</v>
      </c>
      <c r="U1408">
        <v>33</v>
      </c>
      <c r="V1408">
        <v>28</v>
      </c>
      <c r="W1408">
        <v>0</v>
      </c>
      <c r="X1408" t="s">
        <v>132</v>
      </c>
      <c r="Y1408">
        <v>56</v>
      </c>
      <c r="Z1408">
        <v>66</v>
      </c>
      <c r="AA1408">
        <v>0</v>
      </c>
      <c r="AB1408">
        <v>0</v>
      </c>
    </row>
    <row r="1409" spans="1:28" ht="17" x14ac:dyDescent="0.25">
      <c r="A1409" s="3">
        <v>38486351</v>
      </c>
      <c r="B1409" s="1">
        <v>43654</v>
      </c>
      <c r="C1409" s="13">
        <v>0.49159733796296295</v>
      </c>
      <c r="D1409" t="s">
        <v>129</v>
      </c>
      <c r="E1409" t="s">
        <v>130</v>
      </c>
      <c r="F1409">
        <v>2.02</v>
      </c>
      <c r="G1409" t="s">
        <v>130</v>
      </c>
      <c r="H1409">
        <v>35.904000000000003</v>
      </c>
      <c r="I1409">
        <v>-117.709</v>
      </c>
      <c r="J1409">
        <v>6.4</v>
      </c>
      <c r="K1409" t="s">
        <v>131</v>
      </c>
      <c r="L1409">
        <v>38</v>
      </c>
      <c r="M1409">
        <v>0.24</v>
      </c>
      <c r="N1409">
        <v>0.35</v>
      </c>
      <c r="O1409">
        <v>0.9</v>
      </c>
      <c r="P1409">
        <v>0</v>
      </c>
      <c r="Q1409">
        <v>161</v>
      </c>
      <c r="R1409">
        <v>85</v>
      </c>
      <c r="S1409">
        <v>167</v>
      </c>
      <c r="T1409">
        <v>37</v>
      </c>
      <c r="U1409">
        <v>36</v>
      </c>
      <c r="V1409">
        <v>18</v>
      </c>
      <c r="W1409">
        <v>7</v>
      </c>
      <c r="X1409" t="s">
        <v>134</v>
      </c>
      <c r="Y1409">
        <v>47</v>
      </c>
      <c r="Z1409">
        <v>37</v>
      </c>
      <c r="AA1409">
        <v>9</v>
      </c>
      <c r="AB1409">
        <v>129</v>
      </c>
    </row>
    <row r="1410" spans="1:28" ht="17" x14ac:dyDescent="0.25">
      <c r="A1410" s="3">
        <v>38486535</v>
      </c>
      <c r="B1410" s="1">
        <v>43654</v>
      </c>
      <c r="C1410" s="13">
        <v>0.50530960648148149</v>
      </c>
      <c r="D1410" t="s">
        <v>129</v>
      </c>
      <c r="E1410" t="s">
        <v>130</v>
      </c>
      <c r="F1410">
        <v>2.6</v>
      </c>
      <c r="G1410" t="s">
        <v>130</v>
      </c>
      <c r="H1410">
        <v>35.622999999999998</v>
      </c>
      <c r="I1410">
        <v>-117.434</v>
      </c>
      <c r="J1410">
        <v>7.8</v>
      </c>
      <c r="K1410" t="s">
        <v>131</v>
      </c>
      <c r="L1410">
        <v>86</v>
      </c>
      <c r="M1410">
        <v>0.14000000000000001</v>
      </c>
      <c r="N1410">
        <v>0.14000000000000001</v>
      </c>
      <c r="O1410">
        <v>0.32</v>
      </c>
      <c r="P1410">
        <v>0</v>
      </c>
      <c r="Q1410">
        <v>316</v>
      </c>
      <c r="R1410">
        <v>83</v>
      </c>
      <c r="S1410">
        <v>-165</v>
      </c>
      <c r="T1410">
        <v>21</v>
      </c>
      <c r="U1410">
        <v>31</v>
      </c>
      <c r="V1410">
        <v>21</v>
      </c>
      <c r="W1410">
        <v>18</v>
      </c>
      <c r="X1410" t="s">
        <v>133</v>
      </c>
      <c r="Y1410">
        <v>81</v>
      </c>
      <c r="Z1410">
        <v>26</v>
      </c>
      <c r="AA1410">
        <v>19</v>
      </c>
      <c r="AB1410">
        <v>116</v>
      </c>
    </row>
    <row r="1411" spans="1:28" x14ac:dyDescent="0.2">
      <c r="A1411" s="4">
        <v>38486559</v>
      </c>
      <c r="B1411" s="1">
        <v>43654</v>
      </c>
      <c r="C1411" s="13">
        <v>0.50798668981481476</v>
      </c>
      <c r="D1411" t="s">
        <v>129</v>
      </c>
      <c r="E1411" t="s">
        <v>130</v>
      </c>
      <c r="F1411">
        <v>2.21</v>
      </c>
      <c r="G1411" t="s">
        <v>130</v>
      </c>
      <c r="H1411">
        <v>35.725999999999999</v>
      </c>
      <c r="I1411">
        <v>-117.548</v>
      </c>
      <c r="J1411">
        <v>6</v>
      </c>
      <c r="K1411" t="s">
        <v>131</v>
      </c>
      <c r="L1411">
        <v>45</v>
      </c>
      <c r="M1411">
        <v>0.15</v>
      </c>
      <c r="N1411">
        <v>0.22</v>
      </c>
      <c r="O1411">
        <v>0.46</v>
      </c>
      <c r="P1411">
        <v>0</v>
      </c>
      <c r="Q1411">
        <v>303</v>
      </c>
      <c r="R1411">
        <v>84</v>
      </c>
      <c r="S1411">
        <v>-172</v>
      </c>
      <c r="T1411">
        <v>17</v>
      </c>
      <c r="U1411">
        <v>16</v>
      </c>
      <c r="V1411">
        <v>21</v>
      </c>
      <c r="W1411">
        <v>27</v>
      </c>
      <c r="X1411" t="s">
        <v>131</v>
      </c>
      <c r="Y1411">
        <v>100</v>
      </c>
      <c r="Z1411">
        <v>24</v>
      </c>
      <c r="AA1411">
        <v>16</v>
      </c>
      <c r="AB1411">
        <v>153</v>
      </c>
    </row>
    <row r="1412" spans="1:28" x14ac:dyDescent="0.2">
      <c r="A1412" s="4">
        <v>38486591</v>
      </c>
      <c r="B1412" s="1">
        <v>43654</v>
      </c>
      <c r="C1412" s="13">
        <v>0.51039224537037031</v>
      </c>
      <c r="D1412" t="s">
        <v>129</v>
      </c>
      <c r="E1412" t="s">
        <v>130</v>
      </c>
      <c r="F1412">
        <v>3.47</v>
      </c>
      <c r="G1412" t="s">
        <v>48</v>
      </c>
      <c r="H1412">
        <v>35.625999999999998</v>
      </c>
      <c r="I1412">
        <v>-117.437</v>
      </c>
      <c r="J1412">
        <v>10</v>
      </c>
      <c r="K1412" t="s">
        <v>131</v>
      </c>
      <c r="L1412">
        <v>138</v>
      </c>
      <c r="M1412">
        <v>0.14000000000000001</v>
      </c>
      <c r="N1412">
        <v>0.11</v>
      </c>
      <c r="O1412">
        <v>0.19</v>
      </c>
      <c r="P1412">
        <v>0</v>
      </c>
      <c r="Q1412">
        <v>136</v>
      </c>
      <c r="R1412">
        <v>83</v>
      </c>
      <c r="S1412">
        <v>161</v>
      </c>
      <c r="T1412">
        <v>10</v>
      </c>
      <c r="U1412">
        <v>13</v>
      </c>
      <c r="V1412">
        <v>52</v>
      </c>
      <c r="W1412">
        <v>18</v>
      </c>
      <c r="X1412" t="s">
        <v>131</v>
      </c>
      <c r="Y1412">
        <v>100</v>
      </c>
      <c r="Z1412">
        <v>33</v>
      </c>
      <c r="AA1412">
        <v>58</v>
      </c>
      <c r="AB1412">
        <v>123</v>
      </c>
    </row>
    <row r="1413" spans="1:28" x14ac:dyDescent="0.2">
      <c r="A1413" s="4">
        <v>38486639</v>
      </c>
      <c r="B1413" s="1">
        <v>43654</v>
      </c>
      <c r="C1413" s="13">
        <v>0.51491331018518516</v>
      </c>
      <c r="D1413" t="s">
        <v>129</v>
      </c>
      <c r="E1413" t="s">
        <v>130</v>
      </c>
      <c r="F1413">
        <v>3.18</v>
      </c>
      <c r="G1413" t="s">
        <v>130</v>
      </c>
      <c r="H1413">
        <v>35.668999999999997</v>
      </c>
      <c r="I1413">
        <v>-117.52500000000001</v>
      </c>
      <c r="J1413">
        <v>8.6</v>
      </c>
      <c r="K1413" t="s">
        <v>131</v>
      </c>
      <c r="L1413">
        <v>120</v>
      </c>
      <c r="M1413">
        <v>0.13</v>
      </c>
      <c r="N1413">
        <v>0.1</v>
      </c>
      <c r="O1413">
        <v>0.23</v>
      </c>
      <c r="P1413">
        <v>0</v>
      </c>
      <c r="Q1413">
        <v>147</v>
      </c>
      <c r="R1413">
        <v>55</v>
      </c>
      <c r="S1413">
        <v>-176</v>
      </c>
      <c r="T1413">
        <v>20</v>
      </c>
      <c r="U1413">
        <v>16</v>
      </c>
      <c r="V1413">
        <v>31</v>
      </c>
      <c r="W1413">
        <v>26</v>
      </c>
      <c r="X1413" t="s">
        <v>131</v>
      </c>
      <c r="Y1413">
        <v>100</v>
      </c>
      <c r="Z1413">
        <v>31</v>
      </c>
      <c r="AA1413">
        <v>45</v>
      </c>
      <c r="AB1413">
        <v>101</v>
      </c>
    </row>
    <row r="1414" spans="1:28" ht="17" x14ac:dyDescent="0.25">
      <c r="A1414" s="3">
        <v>38486711</v>
      </c>
      <c r="B1414" s="1">
        <v>43654</v>
      </c>
      <c r="C1414" s="13">
        <v>0.51966111111111113</v>
      </c>
      <c r="D1414" t="s">
        <v>129</v>
      </c>
      <c r="E1414" t="s">
        <v>130</v>
      </c>
      <c r="F1414">
        <v>2.06</v>
      </c>
      <c r="G1414" t="s">
        <v>130</v>
      </c>
      <c r="H1414">
        <v>35.600999999999999</v>
      </c>
      <c r="I1414">
        <v>-117.349</v>
      </c>
      <c r="J1414">
        <v>5.0999999999999996</v>
      </c>
      <c r="K1414" t="s">
        <v>131</v>
      </c>
      <c r="L1414">
        <v>49</v>
      </c>
      <c r="M1414">
        <v>0.21</v>
      </c>
      <c r="N1414">
        <v>0.31</v>
      </c>
      <c r="O1414">
        <v>0.52</v>
      </c>
      <c r="P1414">
        <v>0</v>
      </c>
      <c r="Q1414">
        <v>296</v>
      </c>
      <c r="R1414">
        <v>81</v>
      </c>
      <c r="S1414">
        <v>135</v>
      </c>
      <c r="T1414">
        <v>27</v>
      </c>
      <c r="U1414">
        <v>34</v>
      </c>
      <c r="V1414">
        <v>19</v>
      </c>
      <c r="W1414">
        <v>25</v>
      </c>
      <c r="X1414" t="s">
        <v>133</v>
      </c>
      <c r="Y1414">
        <v>64</v>
      </c>
      <c r="Z1414">
        <v>64</v>
      </c>
      <c r="AA1414">
        <v>15</v>
      </c>
      <c r="AB1414">
        <v>42</v>
      </c>
    </row>
    <row r="1415" spans="1:28" x14ac:dyDescent="0.2">
      <c r="A1415" s="4">
        <v>38486751</v>
      </c>
      <c r="B1415" s="1">
        <v>43654</v>
      </c>
      <c r="C1415" s="13">
        <v>0.52176990740740747</v>
      </c>
      <c r="D1415" t="s">
        <v>129</v>
      </c>
      <c r="E1415" t="s">
        <v>130</v>
      </c>
      <c r="F1415">
        <v>2.0499999999999998</v>
      </c>
      <c r="G1415" t="s">
        <v>130</v>
      </c>
      <c r="H1415">
        <v>35.673999999999999</v>
      </c>
      <c r="I1415">
        <v>-117.55</v>
      </c>
      <c r="J1415">
        <v>6.9</v>
      </c>
      <c r="K1415" t="s">
        <v>131</v>
      </c>
      <c r="L1415">
        <v>47</v>
      </c>
      <c r="M1415">
        <v>0.15</v>
      </c>
      <c r="N1415">
        <v>0.2</v>
      </c>
      <c r="O1415">
        <v>0.39</v>
      </c>
      <c r="P1415">
        <v>0</v>
      </c>
      <c r="Q1415">
        <v>67</v>
      </c>
      <c r="R1415">
        <v>66</v>
      </c>
      <c r="S1415">
        <v>140</v>
      </c>
      <c r="T1415">
        <v>29</v>
      </c>
      <c r="U1415">
        <v>30</v>
      </c>
      <c r="V1415">
        <v>17</v>
      </c>
      <c r="W1415">
        <v>9</v>
      </c>
      <c r="X1415" t="s">
        <v>133</v>
      </c>
      <c r="Y1415">
        <v>77</v>
      </c>
      <c r="Z1415">
        <v>29</v>
      </c>
      <c r="AA1415">
        <v>10</v>
      </c>
      <c r="AB1415">
        <v>114</v>
      </c>
    </row>
    <row r="1416" spans="1:28" x14ac:dyDescent="0.2">
      <c r="A1416" s="4">
        <v>38486791</v>
      </c>
      <c r="B1416" s="1">
        <v>43654</v>
      </c>
      <c r="C1416" s="13">
        <v>0.52574722222222225</v>
      </c>
      <c r="D1416" t="s">
        <v>129</v>
      </c>
      <c r="E1416" t="s">
        <v>130</v>
      </c>
      <c r="F1416">
        <v>2.21</v>
      </c>
      <c r="G1416" t="s">
        <v>130</v>
      </c>
      <c r="H1416">
        <v>35.901000000000003</v>
      </c>
      <c r="I1416">
        <v>-117.68899999999999</v>
      </c>
      <c r="J1416">
        <v>2.8</v>
      </c>
      <c r="K1416" t="s">
        <v>131</v>
      </c>
      <c r="L1416">
        <v>40</v>
      </c>
      <c r="M1416">
        <v>0.12</v>
      </c>
      <c r="N1416">
        <v>0.16</v>
      </c>
      <c r="O1416">
        <v>0.33</v>
      </c>
      <c r="P1416">
        <v>0</v>
      </c>
      <c r="Q1416">
        <v>152</v>
      </c>
      <c r="R1416">
        <v>81</v>
      </c>
      <c r="S1416">
        <v>-148</v>
      </c>
      <c r="T1416">
        <v>34</v>
      </c>
      <c r="U1416">
        <v>25</v>
      </c>
      <c r="V1416">
        <v>19</v>
      </c>
      <c r="W1416">
        <v>33</v>
      </c>
      <c r="X1416" t="s">
        <v>133</v>
      </c>
      <c r="Y1416">
        <v>68</v>
      </c>
      <c r="Z1416">
        <v>63</v>
      </c>
      <c r="AA1416">
        <v>10</v>
      </c>
      <c r="AB1416">
        <v>43</v>
      </c>
    </row>
    <row r="1417" spans="1:28" ht="17" x14ac:dyDescent="0.25">
      <c r="A1417" s="3">
        <v>38486831</v>
      </c>
      <c r="B1417" s="1">
        <v>43654</v>
      </c>
      <c r="C1417" s="13">
        <v>0.52960844907407412</v>
      </c>
      <c r="D1417" t="s">
        <v>129</v>
      </c>
      <c r="E1417" t="s">
        <v>130</v>
      </c>
      <c r="F1417">
        <v>3.1</v>
      </c>
      <c r="G1417" t="s">
        <v>130</v>
      </c>
      <c r="H1417">
        <v>35.715000000000003</v>
      </c>
      <c r="I1417">
        <v>-117.57</v>
      </c>
      <c r="J1417">
        <v>6.5</v>
      </c>
      <c r="K1417" t="s">
        <v>131</v>
      </c>
      <c r="L1417">
        <v>128</v>
      </c>
      <c r="M1417">
        <v>0.13</v>
      </c>
      <c r="N1417">
        <v>0.09</v>
      </c>
      <c r="O1417">
        <v>0.19</v>
      </c>
      <c r="P1417">
        <v>0</v>
      </c>
      <c r="Q1417">
        <v>175</v>
      </c>
      <c r="R1417">
        <v>53</v>
      </c>
      <c r="S1417">
        <v>165</v>
      </c>
      <c r="T1417">
        <v>17</v>
      </c>
      <c r="U1417">
        <v>17</v>
      </c>
      <c r="V1417">
        <v>97</v>
      </c>
      <c r="W1417">
        <v>38</v>
      </c>
      <c r="X1417" t="s">
        <v>131</v>
      </c>
      <c r="Y1417">
        <v>96</v>
      </c>
      <c r="Z1417">
        <v>58</v>
      </c>
      <c r="AA1417">
        <v>45</v>
      </c>
      <c r="AB1417">
        <v>102</v>
      </c>
    </row>
    <row r="1418" spans="1:28" x14ac:dyDescent="0.2">
      <c r="A1418" s="4">
        <v>38486855</v>
      </c>
      <c r="B1418" s="1">
        <v>43654</v>
      </c>
      <c r="C1418" s="13">
        <v>0.53236458333333336</v>
      </c>
      <c r="D1418" t="s">
        <v>129</v>
      </c>
      <c r="E1418" t="s">
        <v>130</v>
      </c>
      <c r="F1418">
        <v>2.2799999999999998</v>
      </c>
      <c r="G1418" t="s">
        <v>130</v>
      </c>
      <c r="H1418">
        <v>35.688000000000002</v>
      </c>
      <c r="I1418">
        <v>-117.55500000000001</v>
      </c>
      <c r="J1418">
        <v>2.7</v>
      </c>
      <c r="K1418" t="s">
        <v>131</v>
      </c>
      <c r="L1418">
        <v>50</v>
      </c>
      <c r="M1418">
        <v>0.14000000000000001</v>
      </c>
      <c r="N1418">
        <v>0.18</v>
      </c>
      <c r="O1418">
        <v>0.28000000000000003</v>
      </c>
      <c r="P1418">
        <v>0</v>
      </c>
      <c r="Q1418">
        <v>15</v>
      </c>
      <c r="R1418">
        <v>75</v>
      </c>
      <c r="S1418">
        <v>-166</v>
      </c>
      <c r="T1418">
        <v>22</v>
      </c>
      <c r="U1418">
        <v>19</v>
      </c>
      <c r="V1418">
        <v>27</v>
      </c>
      <c r="W1418">
        <v>8</v>
      </c>
      <c r="X1418" t="s">
        <v>131</v>
      </c>
      <c r="Y1418">
        <v>93</v>
      </c>
      <c r="Z1418">
        <v>66</v>
      </c>
      <c r="AA1418">
        <v>21</v>
      </c>
      <c r="AB1418">
        <v>59</v>
      </c>
    </row>
    <row r="1419" spans="1:28" ht="17" x14ac:dyDescent="0.25">
      <c r="A1419" s="3">
        <v>38486943</v>
      </c>
      <c r="B1419" s="1">
        <v>43654</v>
      </c>
      <c r="C1419" s="13">
        <v>0.53985937500000003</v>
      </c>
      <c r="D1419" t="s">
        <v>129</v>
      </c>
      <c r="E1419" t="s">
        <v>130</v>
      </c>
      <c r="F1419">
        <v>2.06</v>
      </c>
      <c r="G1419" t="s">
        <v>130</v>
      </c>
      <c r="H1419">
        <v>35.853000000000002</v>
      </c>
      <c r="I1419">
        <v>-117.68899999999999</v>
      </c>
      <c r="J1419">
        <v>1.9</v>
      </c>
      <c r="K1419" t="s">
        <v>131</v>
      </c>
      <c r="L1419">
        <v>50</v>
      </c>
      <c r="M1419">
        <v>0.26</v>
      </c>
      <c r="N1419">
        <v>0.27</v>
      </c>
      <c r="O1419">
        <v>0.51</v>
      </c>
      <c r="P1419">
        <v>0</v>
      </c>
      <c r="Q1419">
        <v>170</v>
      </c>
      <c r="R1419">
        <v>6</v>
      </c>
      <c r="S1419">
        <v>111</v>
      </c>
      <c r="T1419">
        <v>41</v>
      </c>
      <c r="U1419">
        <v>39</v>
      </c>
      <c r="V1419">
        <v>19</v>
      </c>
      <c r="W1419">
        <v>16</v>
      </c>
      <c r="X1419" t="s">
        <v>132</v>
      </c>
      <c r="Y1419">
        <v>56</v>
      </c>
      <c r="Z1419">
        <v>71</v>
      </c>
      <c r="AA1419">
        <v>13</v>
      </c>
      <c r="AB1419">
        <v>35</v>
      </c>
    </row>
    <row r="1420" spans="1:28" ht="17" x14ac:dyDescent="0.25">
      <c r="A1420" s="3">
        <v>38487015</v>
      </c>
      <c r="B1420" s="1">
        <v>43654</v>
      </c>
      <c r="C1420" s="13">
        <v>0.54431608796296294</v>
      </c>
      <c r="D1420" t="s">
        <v>129</v>
      </c>
      <c r="E1420" t="s">
        <v>130</v>
      </c>
      <c r="F1420">
        <v>2.64</v>
      </c>
      <c r="G1420" t="s">
        <v>130</v>
      </c>
      <c r="H1420">
        <v>35.926000000000002</v>
      </c>
      <c r="I1420">
        <v>-117.685</v>
      </c>
      <c r="J1420">
        <v>3</v>
      </c>
      <c r="K1420" t="s">
        <v>131</v>
      </c>
      <c r="L1420">
        <v>87</v>
      </c>
      <c r="M1420">
        <v>0.15</v>
      </c>
      <c r="N1420">
        <v>0.11</v>
      </c>
      <c r="O1420">
        <v>0.34</v>
      </c>
      <c r="P1420">
        <v>0</v>
      </c>
      <c r="Q1420">
        <v>164</v>
      </c>
      <c r="R1420">
        <v>73</v>
      </c>
      <c r="S1420">
        <v>-145</v>
      </c>
      <c r="T1420">
        <v>19</v>
      </c>
      <c r="U1420">
        <v>16</v>
      </c>
      <c r="V1420">
        <v>25</v>
      </c>
      <c r="W1420">
        <v>15</v>
      </c>
      <c r="X1420" t="s">
        <v>131</v>
      </c>
      <c r="Y1420">
        <v>97</v>
      </c>
      <c r="Z1420">
        <v>69</v>
      </c>
      <c r="AA1420">
        <v>18</v>
      </c>
      <c r="AB1420">
        <v>34</v>
      </c>
    </row>
    <row r="1421" spans="1:28" x14ac:dyDescent="0.2">
      <c r="A1421" s="4">
        <v>38487023</v>
      </c>
      <c r="B1421" s="1">
        <v>43654</v>
      </c>
      <c r="C1421" s="13">
        <v>0.54468969907407405</v>
      </c>
      <c r="D1421" t="s">
        <v>129</v>
      </c>
      <c r="E1421" t="s">
        <v>130</v>
      </c>
      <c r="F1421">
        <v>2.4</v>
      </c>
      <c r="G1421" t="s">
        <v>130</v>
      </c>
      <c r="H1421">
        <v>35.78</v>
      </c>
      <c r="I1421">
        <v>-117.59</v>
      </c>
      <c r="J1421">
        <v>7.7</v>
      </c>
      <c r="K1421" t="s">
        <v>131</v>
      </c>
      <c r="L1421">
        <v>45</v>
      </c>
      <c r="M1421">
        <v>0.18</v>
      </c>
      <c r="N1421">
        <v>0.26</v>
      </c>
      <c r="O1421">
        <v>0.47</v>
      </c>
      <c r="P1421">
        <v>0</v>
      </c>
      <c r="Q1421">
        <v>130</v>
      </c>
      <c r="R1421">
        <v>47</v>
      </c>
      <c r="S1421">
        <v>-105</v>
      </c>
      <c r="T1421">
        <v>27</v>
      </c>
      <c r="U1421">
        <v>27</v>
      </c>
      <c r="V1421">
        <v>18</v>
      </c>
      <c r="W1421">
        <v>10</v>
      </c>
      <c r="X1421" t="s">
        <v>133</v>
      </c>
      <c r="Y1421">
        <v>81</v>
      </c>
      <c r="Z1421">
        <v>30</v>
      </c>
      <c r="AA1421">
        <v>8</v>
      </c>
      <c r="AB1421">
        <v>137</v>
      </c>
    </row>
    <row r="1422" spans="1:28" x14ac:dyDescent="0.2">
      <c r="A1422" s="4">
        <v>38487071</v>
      </c>
      <c r="B1422" s="1">
        <v>43654</v>
      </c>
      <c r="C1422" s="13">
        <v>0.54720300925925924</v>
      </c>
      <c r="D1422" t="s">
        <v>129</v>
      </c>
      <c r="E1422" t="s">
        <v>130</v>
      </c>
      <c r="F1422">
        <v>2.13</v>
      </c>
      <c r="G1422" t="s">
        <v>130</v>
      </c>
      <c r="H1422">
        <v>35.682000000000002</v>
      </c>
      <c r="I1422">
        <v>-117.515</v>
      </c>
      <c r="J1422">
        <v>8.3000000000000007</v>
      </c>
      <c r="K1422" t="s">
        <v>131</v>
      </c>
      <c r="L1422">
        <v>45</v>
      </c>
      <c r="M1422">
        <v>0.13</v>
      </c>
      <c r="N1422">
        <v>0.21</v>
      </c>
      <c r="O1422">
        <v>0.47</v>
      </c>
      <c r="P1422">
        <v>0</v>
      </c>
      <c r="Q1422">
        <v>176</v>
      </c>
      <c r="R1422">
        <v>88</v>
      </c>
      <c r="S1422">
        <v>172</v>
      </c>
      <c r="T1422">
        <v>20</v>
      </c>
      <c r="U1422">
        <v>22</v>
      </c>
      <c r="V1422">
        <v>24</v>
      </c>
      <c r="W1422">
        <v>9</v>
      </c>
      <c r="X1422" t="s">
        <v>131</v>
      </c>
      <c r="Y1422">
        <v>94</v>
      </c>
      <c r="Z1422">
        <v>31</v>
      </c>
      <c r="AA1422">
        <v>18</v>
      </c>
      <c r="AB1422">
        <v>127</v>
      </c>
    </row>
    <row r="1423" spans="1:28" x14ac:dyDescent="0.2">
      <c r="A1423" s="4">
        <v>38487175</v>
      </c>
      <c r="B1423" s="1">
        <v>43654</v>
      </c>
      <c r="C1423" s="13">
        <v>0.55653680555555562</v>
      </c>
      <c r="D1423" t="s">
        <v>129</v>
      </c>
      <c r="E1423" t="s">
        <v>130</v>
      </c>
      <c r="F1423">
        <v>2.2400000000000002</v>
      </c>
      <c r="G1423" t="s">
        <v>130</v>
      </c>
      <c r="H1423">
        <v>35.831000000000003</v>
      </c>
      <c r="I1423">
        <v>-117.67</v>
      </c>
      <c r="J1423">
        <v>1.7</v>
      </c>
      <c r="K1423" t="s">
        <v>131</v>
      </c>
      <c r="L1423">
        <v>47</v>
      </c>
      <c r="M1423">
        <v>0.17</v>
      </c>
      <c r="N1423">
        <v>0.19</v>
      </c>
      <c r="O1423">
        <v>0.36</v>
      </c>
      <c r="P1423">
        <v>0</v>
      </c>
      <c r="Q1423">
        <v>139</v>
      </c>
      <c r="R1423">
        <v>85</v>
      </c>
      <c r="S1423">
        <v>165</v>
      </c>
      <c r="T1423">
        <v>16</v>
      </c>
      <c r="U1423">
        <v>14</v>
      </c>
      <c r="V1423">
        <v>23</v>
      </c>
      <c r="W1423">
        <v>20</v>
      </c>
      <c r="X1423" t="s">
        <v>131</v>
      </c>
      <c r="Y1423">
        <v>100</v>
      </c>
      <c r="Z1423">
        <v>69</v>
      </c>
      <c r="AA1423">
        <v>20</v>
      </c>
      <c r="AB1423">
        <v>51</v>
      </c>
    </row>
    <row r="1424" spans="1:28" ht="17" x14ac:dyDescent="0.25">
      <c r="A1424" s="3">
        <v>38487351</v>
      </c>
      <c r="B1424" s="1">
        <v>43654</v>
      </c>
      <c r="C1424" s="13">
        <v>0.56883078703703704</v>
      </c>
      <c r="D1424" t="s">
        <v>129</v>
      </c>
      <c r="E1424" t="s">
        <v>130</v>
      </c>
      <c r="F1424">
        <v>2.6</v>
      </c>
      <c r="G1424" t="s">
        <v>130</v>
      </c>
      <c r="H1424">
        <v>35.549999999999997</v>
      </c>
      <c r="I1424">
        <v>-117.38</v>
      </c>
      <c r="J1424">
        <v>3.6</v>
      </c>
      <c r="K1424" t="s">
        <v>131</v>
      </c>
      <c r="L1424">
        <v>65</v>
      </c>
      <c r="M1424">
        <v>0.17</v>
      </c>
      <c r="N1424">
        <v>0.21</v>
      </c>
      <c r="O1424">
        <v>0.41</v>
      </c>
      <c r="P1424">
        <v>0</v>
      </c>
      <c r="Q1424">
        <v>145</v>
      </c>
      <c r="R1424">
        <v>77</v>
      </c>
      <c r="S1424">
        <v>170</v>
      </c>
      <c r="T1424">
        <v>15</v>
      </c>
      <c r="U1424">
        <v>23</v>
      </c>
      <c r="V1424">
        <v>22</v>
      </c>
      <c r="W1424">
        <v>24</v>
      </c>
      <c r="X1424" t="s">
        <v>131</v>
      </c>
      <c r="Y1424">
        <v>92</v>
      </c>
      <c r="Z1424">
        <v>74</v>
      </c>
      <c r="AA1424">
        <v>19</v>
      </c>
      <c r="AB1424">
        <v>39</v>
      </c>
    </row>
    <row r="1425" spans="1:28" x14ac:dyDescent="0.2">
      <c r="A1425" s="4">
        <v>38487503</v>
      </c>
      <c r="B1425" s="1">
        <v>43654</v>
      </c>
      <c r="C1425" s="13">
        <v>0.58142615740740744</v>
      </c>
      <c r="D1425" t="s">
        <v>129</v>
      </c>
      <c r="E1425" t="s">
        <v>130</v>
      </c>
      <c r="F1425">
        <v>2.44</v>
      </c>
      <c r="G1425" t="s">
        <v>130</v>
      </c>
      <c r="H1425">
        <v>35.942999999999998</v>
      </c>
      <c r="I1425">
        <v>-117.721</v>
      </c>
      <c r="J1425">
        <v>1.3</v>
      </c>
      <c r="K1425" t="s">
        <v>131</v>
      </c>
      <c r="L1425">
        <v>44</v>
      </c>
      <c r="M1425">
        <v>0.19</v>
      </c>
      <c r="N1425">
        <v>0.21</v>
      </c>
      <c r="O1425">
        <v>0.37</v>
      </c>
      <c r="P1425">
        <v>0</v>
      </c>
      <c r="Q1425">
        <v>161</v>
      </c>
      <c r="R1425">
        <v>69</v>
      </c>
      <c r="S1425">
        <v>-169</v>
      </c>
      <c r="T1425">
        <v>21</v>
      </c>
      <c r="U1425">
        <v>21</v>
      </c>
      <c r="V1425">
        <v>23</v>
      </c>
      <c r="W1425">
        <v>33</v>
      </c>
      <c r="X1425" t="s">
        <v>131</v>
      </c>
      <c r="Y1425">
        <v>96</v>
      </c>
      <c r="Z1425">
        <v>70</v>
      </c>
      <c r="AA1425">
        <v>20</v>
      </c>
      <c r="AB1425">
        <v>33</v>
      </c>
    </row>
    <row r="1426" spans="1:28" ht="17" x14ac:dyDescent="0.25">
      <c r="A1426" s="3">
        <v>38487511</v>
      </c>
      <c r="B1426" s="1">
        <v>43654</v>
      </c>
      <c r="C1426" s="13">
        <v>0.58192083333333333</v>
      </c>
      <c r="D1426" t="s">
        <v>129</v>
      </c>
      <c r="E1426" t="s">
        <v>130</v>
      </c>
      <c r="F1426">
        <v>2.2000000000000002</v>
      </c>
      <c r="G1426" t="s">
        <v>130</v>
      </c>
      <c r="H1426">
        <v>35.679000000000002</v>
      </c>
      <c r="I1426">
        <v>-117.532</v>
      </c>
      <c r="J1426">
        <v>11.2</v>
      </c>
      <c r="K1426" t="s">
        <v>131</v>
      </c>
      <c r="L1426">
        <v>46</v>
      </c>
      <c r="M1426">
        <v>0.17</v>
      </c>
      <c r="N1426">
        <v>0.24</v>
      </c>
      <c r="O1426">
        <v>0.4</v>
      </c>
      <c r="P1426">
        <v>0</v>
      </c>
      <c r="Q1426">
        <v>148</v>
      </c>
      <c r="R1426">
        <v>54</v>
      </c>
      <c r="S1426">
        <v>173</v>
      </c>
      <c r="T1426">
        <v>45</v>
      </c>
      <c r="U1426">
        <v>44</v>
      </c>
      <c r="V1426">
        <v>16</v>
      </c>
      <c r="W1426">
        <v>34</v>
      </c>
      <c r="X1426" t="s">
        <v>134</v>
      </c>
      <c r="Y1426">
        <v>45</v>
      </c>
      <c r="Z1426">
        <v>40</v>
      </c>
      <c r="AA1426">
        <v>4</v>
      </c>
      <c r="AB1426">
        <v>170</v>
      </c>
    </row>
    <row r="1427" spans="1:28" x14ac:dyDescent="0.2">
      <c r="A1427" s="4">
        <v>38487519</v>
      </c>
      <c r="B1427" s="1">
        <v>43654</v>
      </c>
      <c r="C1427" s="13">
        <v>0.58216643518518518</v>
      </c>
      <c r="D1427" t="s">
        <v>129</v>
      </c>
      <c r="E1427" t="s">
        <v>130</v>
      </c>
      <c r="F1427">
        <v>3.15</v>
      </c>
      <c r="G1427" t="s">
        <v>130</v>
      </c>
      <c r="H1427">
        <v>35.558999999999997</v>
      </c>
      <c r="I1427">
        <v>-117.392</v>
      </c>
      <c r="J1427">
        <v>2.4</v>
      </c>
      <c r="K1427" t="s">
        <v>131</v>
      </c>
      <c r="L1427">
        <v>89</v>
      </c>
      <c r="M1427">
        <v>0.15</v>
      </c>
      <c r="N1427">
        <v>0.14000000000000001</v>
      </c>
      <c r="O1427">
        <v>0.22</v>
      </c>
      <c r="P1427">
        <v>0</v>
      </c>
      <c r="Q1427">
        <v>162</v>
      </c>
      <c r="R1427">
        <v>87</v>
      </c>
      <c r="S1427">
        <v>-171</v>
      </c>
      <c r="T1427">
        <v>12</v>
      </c>
      <c r="U1427">
        <v>25</v>
      </c>
      <c r="V1427">
        <v>27</v>
      </c>
      <c r="W1427">
        <v>4</v>
      </c>
      <c r="X1427" t="s">
        <v>131</v>
      </c>
      <c r="Y1427">
        <v>92</v>
      </c>
      <c r="Z1427">
        <v>65</v>
      </c>
      <c r="AA1427">
        <v>31</v>
      </c>
      <c r="AB1427">
        <v>58</v>
      </c>
    </row>
    <row r="1428" spans="1:28" ht="17" x14ac:dyDescent="0.25">
      <c r="A1428" s="3">
        <v>38487527</v>
      </c>
      <c r="B1428" s="1">
        <v>43654</v>
      </c>
      <c r="C1428" s="13">
        <v>0.58271134259259261</v>
      </c>
      <c r="D1428" t="s">
        <v>129</v>
      </c>
      <c r="E1428" t="s">
        <v>130</v>
      </c>
      <c r="F1428">
        <v>2.37</v>
      </c>
      <c r="G1428" t="s">
        <v>130</v>
      </c>
      <c r="H1428">
        <v>35.945</v>
      </c>
      <c r="I1428">
        <v>-117.718</v>
      </c>
      <c r="J1428">
        <v>2.2999999999999998</v>
      </c>
      <c r="K1428" t="s">
        <v>131</v>
      </c>
      <c r="L1428">
        <v>40</v>
      </c>
      <c r="M1428">
        <v>0.15</v>
      </c>
      <c r="N1428">
        <v>0.17</v>
      </c>
      <c r="O1428">
        <v>0.27</v>
      </c>
      <c r="P1428">
        <v>0</v>
      </c>
      <c r="Q1428">
        <v>312</v>
      </c>
      <c r="R1428">
        <v>58</v>
      </c>
      <c r="S1428">
        <v>157</v>
      </c>
      <c r="T1428">
        <v>32</v>
      </c>
      <c r="U1428">
        <v>42</v>
      </c>
      <c r="V1428">
        <v>18</v>
      </c>
      <c r="W1428">
        <v>16</v>
      </c>
      <c r="X1428" t="s">
        <v>132</v>
      </c>
      <c r="Y1428">
        <v>52</v>
      </c>
      <c r="Z1428">
        <v>59</v>
      </c>
      <c r="AA1428">
        <v>3</v>
      </c>
      <c r="AB1428">
        <v>38</v>
      </c>
    </row>
    <row r="1429" spans="1:28" ht="17" x14ac:dyDescent="0.25">
      <c r="A1429" s="3">
        <v>38487535</v>
      </c>
      <c r="B1429" s="1">
        <v>43654</v>
      </c>
      <c r="C1429" s="13">
        <v>0.58355833333333329</v>
      </c>
      <c r="D1429" t="s">
        <v>129</v>
      </c>
      <c r="E1429" t="s">
        <v>130</v>
      </c>
      <c r="F1429">
        <v>2.42</v>
      </c>
      <c r="G1429" t="s">
        <v>130</v>
      </c>
      <c r="H1429">
        <v>35.906999999999996</v>
      </c>
      <c r="I1429">
        <v>-117.687</v>
      </c>
      <c r="J1429">
        <v>2.1</v>
      </c>
      <c r="K1429" t="s">
        <v>131</v>
      </c>
      <c r="L1429">
        <v>48</v>
      </c>
      <c r="M1429">
        <v>0.15</v>
      </c>
      <c r="N1429">
        <v>0.17</v>
      </c>
      <c r="O1429">
        <v>0.28000000000000003</v>
      </c>
      <c r="P1429">
        <v>0</v>
      </c>
      <c r="Q1429">
        <v>177</v>
      </c>
      <c r="R1429">
        <v>57</v>
      </c>
      <c r="S1429">
        <v>-124</v>
      </c>
      <c r="T1429">
        <v>39</v>
      </c>
      <c r="U1429">
        <v>41</v>
      </c>
      <c r="V1429">
        <v>22</v>
      </c>
      <c r="W1429">
        <v>17</v>
      </c>
      <c r="X1429" t="s">
        <v>132</v>
      </c>
      <c r="Y1429">
        <v>59</v>
      </c>
      <c r="Z1429">
        <v>69</v>
      </c>
      <c r="AA1429">
        <v>17</v>
      </c>
      <c r="AB1429">
        <v>38</v>
      </c>
    </row>
    <row r="1430" spans="1:28" ht="17" x14ac:dyDescent="0.25">
      <c r="A1430" s="3">
        <v>38487543</v>
      </c>
      <c r="B1430" s="1">
        <v>43654</v>
      </c>
      <c r="C1430" s="13">
        <v>0.58409502314814821</v>
      </c>
      <c r="D1430" t="s">
        <v>129</v>
      </c>
      <c r="E1430" t="s">
        <v>130</v>
      </c>
      <c r="F1430">
        <v>2.42</v>
      </c>
      <c r="G1430" t="s">
        <v>130</v>
      </c>
      <c r="H1430">
        <v>35.603000000000002</v>
      </c>
      <c r="I1430">
        <v>-117.402</v>
      </c>
      <c r="J1430">
        <v>4.4000000000000004</v>
      </c>
      <c r="K1430" t="s">
        <v>131</v>
      </c>
      <c r="L1430">
        <v>44</v>
      </c>
      <c r="M1430">
        <v>0.16</v>
      </c>
      <c r="N1430">
        <v>0.28000000000000003</v>
      </c>
      <c r="O1430">
        <v>0.48</v>
      </c>
      <c r="P1430">
        <v>0</v>
      </c>
      <c r="Q1430">
        <v>305</v>
      </c>
      <c r="R1430">
        <v>57</v>
      </c>
      <c r="S1430">
        <v>165</v>
      </c>
      <c r="T1430">
        <v>32</v>
      </c>
      <c r="U1430">
        <v>43</v>
      </c>
      <c r="V1430">
        <v>21</v>
      </c>
      <c r="W1430">
        <v>38</v>
      </c>
      <c r="X1430" t="s">
        <v>132</v>
      </c>
      <c r="Y1430">
        <v>57</v>
      </c>
      <c r="Z1430">
        <v>52</v>
      </c>
      <c r="AA1430">
        <v>14</v>
      </c>
      <c r="AB1430">
        <v>55</v>
      </c>
    </row>
    <row r="1431" spans="1:28" x14ac:dyDescent="0.2">
      <c r="A1431" s="4">
        <v>38487591</v>
      </c>
      <c r="B1431" s="1">
        <v>43654</v>
      </c>
      <c r="C1431" s="13">
        <v>0.58792905092592596</v>
      </c>
      <c r="D1431" t="s">
        <v>129</v>
      </c>
      <c r="E1431" t="s">
        <v>130</v>
      </c>
      <c r="F1431">
        <v>2.0099999999999998</v>
      </c>
      <c r="G1431" t="s">
        <v>130</v>
      </c>
      <c r="H1431">
        <v>35.945</v>
      </c>
      <c r="I1431">
        <v>-117.718</v>
      </c>
      <c r="J1431">
        <v>1.5</v>
      </c>
      <c r="K1431" t="s">
        <v>131</v>
      </c>
      <c r="L1431">
        <v>39</v>
      </c>
      <c r="M1431">
        <v>0.17</v>
      </c>
      <c r="N1431">
        <v>0.21</v>
      </c>
      <c r="O1431">
        <v>0.32</v>
      </c>
      <c r="P1431">
        <v>0</v>
      </c>
      <c r="Q1431">
        <v>338</v>
      </c>
      <c r="R1431">
        <v>58</v>
      </c>
      <c r="S1431">
        <v>178</v>
      </c>
      <c r="T1431">
        <v>17</v>
      </c>
      <c r="U1431">
        <v>20</v>
      </c>
      <c r="V1431">
        <v>17</v>
      </c>
      <c r="W1431">
        <v>12</v>
      </c>
      <c r="X1431" t="s">
        <v>131</v>
      </c>
      <c r="Y1431">
        <v>96</v>
      </c>
      <c r="Z1431">
        <v>66</v>
      </c>
      <c r="AA1431">
        <v>10</v>
      </c>
      <c r="AB1431">
        <v>26</v>
      </c>
    </row>
    <row r="1432" spans="1:28" x14ac:dyDescent="0.2">
      <c r="A1432" s="4">
        <v>38487615</v>
      </c>
      <c r="B1432" s="1">
        <v>43654</v>
      </c>
      <c r="C1432" s="13">
        <v>0.58981087962962964</v>
      </c>
      <c r="D1432" t="s">
        <v>129</v>
      </c>
      <c r="E1432" t="s">
        <v>130</v>
      </c>
      <c r="F1432">
        <v>2.82</v>
      </c>
      <c r="G1432" t="s">
        <v>130</v>
      </c>
      <c r="H1432">
        <v>35.584000000000003</v>
      </c>
      <c r="I1432">
        <v>-117.379</v>
      </c>
      <c r="J1432">
        <v>3.4</v>
      </c>
      <c r="K1432" t="s">
        <v>131</v>
      </c>
      <c r="L1432">
        <v>85</v>
      </c>
      <c r="M1432">
        <v>0.17</v>
      </c>
      <c r="N1432">
        <v>0.16</v>
      </c>
      <c r="O1432">
        <v>0.45</v>
      </c>
      <c r="P1432">
        <v>0</v>
      </c>
      <c r="Q1432">
        <v>349</v>
      </c>
      <c r="R1432">
        <v>87</v>
      </c>
      <c r="S1432">
        <v>170</v>
      </c>
      <c r="T1432">
        <v>19</v>
      </c>
      <c r="U1432">
        <v>17</v>
      </c>
      <c r="V1432">
        <v>22</v>
      </c>
      <c r="W1432">
        <v>13</v>
      </c>
      <c r="X1432" t="s">
        <v>131</v>
      </c>
      <c r="Y1432">
        <v>99</v>
      </c>
      <c r="Z1432">
        <v>61</v>
      </c>
      <c r="AA1432">
        <v>28</v>
      </c>
      <c r="AB1432">
        <v>53</v>
      </c>
    </row>
    <row r="1433" spans="1:28" x14ac:dyDescent="0.2">
      <c r="A1433" s="4">
        <v>38487639</v>
      </c>
      <c r="B1433" s="1">
        <v>43654</v>
      </c>
      <c r="C1433" s="13">
        <v>0.59093425925925924</v>
      </c>
      <c r="D1433" t="s">
        <v>129</v>
      </c>
      <c r="E1433" t="s">
        <v>130</v>
      </c>
      <c r="F1433">
        <v>2.13</v>
      </c>
      <c r="G1433" t="s">
        <v>130</v>
      </c>
      <c r="H1433">
        <v>35.74</v>
      </c>
      <c r="I1433">
        <v>-117.553</v>
      </c>
      <c r="J1433">
        <v>6.2</v>
      </c>
      <c r="K1433" t="s">
        <v>131</v>
      </c>
      <c r="L1433">
        <v>43</v>
      </c>
      <c r="M1433">
        <v>0.17</v>
      </c>
      <c r="N1433">
        <v>0.25</v>
      </c>
      <c r="O1433">
        <v>0.46</v>
      </c>
      <c r="P1433">
        <v>0</v>
      </c>
      <c r="Q1433">
        <v>92</v>
      </c>
      <c r="R1433">
        <v>69</v>
      </c>
      <c r="S1433">
        <v>-178</v>
      </c>
      <c r="T1433">
        <v>40</v>
      </c>
      <c r="U1433">
        <v>26</v>
      </c>
      <c r="V1433">
        <v>17</v>
      </c>
      <c r="W1433">
        <v>13</v>
      </c>
      <c r="X1433" t="s">
        <v>133</v>
      </c>
      <c r="Y1433">
        <v>71</v>
      </c>
      <c r="Z1433">
        <v>56</v>
      </c>
      <c r="AA1433">
        <v>10</v>
      </c>
      <c r="AB1433">
        <v>67</v>
      </c>
    </row>
    <row r="1434" spans="1:28" x14ac:dyDescent="0.2">
      <c r="A1434" s="4">
        <v>38487727</v>
      </c>
      <c r="B1434" s="1">
        <v>43654</v>
      </c>
      <c r="C1434" s="13">
        <v>0.59645150462962959</v>
      </c>
      <c r="D1434" t="s">
        <v>129</v>
      </c>
      <c r="E1434" t="s">
        <v>130</v>
      </c>
      <c r="F1434">
        <v>2.0699999999999998</v>
      </c>
      <c r="G1434" t="s">
        <v>130</v>
      </c>
      <c r="H1434">
        <v>35.761000000000003</v>
      </c>
      <c r="I1434">
        <v>-117.57899999999999</v>
      </c>
      <c r="J1434">
        <v>9.8000000000000007</v>
      </c>
      <c r="K1434" t="s">
        <v>131</v>
      </c>
      <c r="L1434">
        <v>49</v>
      </c>
      <c r="M1434">
        <v>0.18</v>
      </c>
      <c r="N1434">
        <v>0.27</v>
      </c>
      <c r="O1434">
        <v>0.46</v>
      </c>
      <c r="P1434">
        <v>0</v>
      </c>
      <c r="Q1434">
        <v>58</v>
      </c>
      <c r="R1434">
        <v>74</v>
      </c>
      <c r="S1434">
        <v>137</v>
      </c>
      <c r="T1434">
        <v>34</v>
      </c>
      <c r="U1434">
        <v>34</v>
      </c>
      <c r="V1434">
        <v>20</v>
      </c>
      <c r="W1434">
        <v>30</v>
      </c>
      <c r="X1434" t="s">
        <v>133</v>
      </c>
      <c r="Y1434">
        <v>66</v>
      </c>
      <c r="Z1434">
        <v>36</v>
      </c>
      <c r="AA1434">
        <v>14</v>
      </c>
      <c r="AB1434">
        <v>105</v>
      </c>
    </row>
    <row r="1435" spans="1:28" ht="17" x14ac:dyDescent="0.25">
      <c r="A1435" s="3">
        <v>38487807</v>
      </c>
      <c r="B1435" s="1">
        <v>43654</v>
      </c>
      <c r="C1435" s="13">
        <v>0.60231678240740738</v>
      </c>
      <c r="D1435" t="s">
        <v>129</v>
      </c>
      <c r="E1435" t="s">
        <v>130</v>
      </c>
      <c r="F1435">
        <v>2.61</v>
      </c>
      <c r="G1435" t="s">
        <v>130</v>
      </c>
      <c r="H1435">
        <v>35.773000000000003</v>
      </c>
      <c r="I1435">
        <v>-117.602</v>
      </c>
      <c r="J1435">
        <v>8.6999999999999993</v>
      </c>
      <c r="K1435" t="s">
        <v>131</v>
      </c>
      <c r="L1435">
        <v>83</v>
      </c>
      <c r="M1435">
        <v>0.15</v>
      </c>
      <c r="N1435">
        <v>0.13</v>
      </c>
      <c r="O1435">
        <v>0.26</v>
      </c>
      <c r="P1435">
        <v>0</v>
      </c>
      <c r="Q1435">
        <v>157</v>
      </c>
      <c r="R1435">
        <v>50</v>
      </c>
      <c r="S1435">
        <v>-82</v>
      </c>
      <c r="T1435">
        <v>21</v>
      </c>
      <c r="U1435">
        <v>26</v>
      </c>
      <c r="V1435">
        <v>24</v>
      </c>
      <c r="W1435">
        <v>18</v>
      </c>
      <c r="X1435" t="s">
        <v>131</v>
      </c>
      <c r="Y1435">
        <v>89</v>
      </c>
      <c r="Z1435">
        <v>35</v>
      </c>
      <c r="AA1435">
        <v>13</v>
      </c>
      <c r="AB1435">
        <v>115</v>
      </c>
    </row>
    <row r="1436" spans="1:28" x14ac:dyDescent="0.2">
      <c r="A1436" s="4">
        <v>38487839</v>
      </c>
      <c r="B1436" s="1">
        <v>43654</v>
      </c>
      <c r="C1436" s="13">
        <v>0.60487708333333334</v>
      </c>
      <c r="D1436" t="s">
        <v>129</v>
      </c>
      <c r="E1436" t="s">
        <v>130</v>
      </c>
      <c r="F1436">
        <v>3.26</v>
      </c>
      <c r="G1436" t="s">
        <v>130</v>
      </c>
      <c r="H1436">
        <v>35.658999999999999</v>
      </c>
      <c r="I1436">
        <v>-117.48699999999999</v>
      </c>
      <c r="J1436">
        <v>5.0999999999999996</v>
      </c>
      <c r="K1436" t="s">
        <v>131</v>
      </c>
      <c r="L1436">
        <v>127</v>
      </c>
      <c r="M1436">
        <v>0.13</v>
      </c>
      <c r="N1436">
        <v>0.09</v>
      </c>
      <c r="O1436">
        <v>0.22</v>
      </c>
      <c r="P1436">
        <v>0</v>
      </c>
      <c r="Q1436">
        <v>175</v>
      </c>
      <c r="R1436">
        <v>81</v>
      </c>
      <c r="S1436">
        <v>-172</v>
      </c>
      <c r="T1436">
        <v>20</v>
      </c>
      <c r="U1436">
        <v>14</v>
      </c>
      <c r="V1436">
        <v>42</v>
      </c>
      <c r="W1436">
        <v>7</v>
      </c>
      <c r="X1436" t="s">
        <v>131</v>
      </c>
      <c r="Y1436">
        <v>95</v>
      </c>
      <c r="Z1436">
        <v>50</v>
      </c>
      <c r="AA1436">
        <v>48</v>
      </c>
      <c r="AB1436">
        <v>71</v>
      </c>
    </row>
    <row r="1437" spans="1:28" x14ac:dyDescent="0.2">
      <c r="A1437" s="4">
        <v>38487919</v>
      </c>
      <c r="B1437" s="1">
        <v>43654</v>
      </c>
      <c r="C1437" s="13">
        <v>0.60871111111111109</v>
      </c>
      <c r="D1437" t="s">
        <v>129</v>
      </c>
      <c r="E1437" t="s">
        <v>130</v>
      </c>
      <c r="F1437">
        <v>2.0299999999999998</v>
      </c>
      <c r="G1437" t="s">
        <v>130</v>
      </c>
      <c r="H1437">
        <v>35.773000000000003</v>
      </c>
      <c r="I1437">
        <v>-117.58799999999999</v>
      </c>
      <c r="J1437">
        <v>5.5</v>
      </c>
      <c r="K1437" t="s">
        <v>131</v>
      </c>
      <c r="L1437">
        <v>37</v>
      </c>
      <c r="M1437">
        <v>0.17</v>
      </c>
      <c r="N1437">
        <v>0.27</v>
      </c>
      <c r="O1437">
        <v>0.81</v>
      </c>
      <c r="P1437">
        <v>0</v>
      </c>
      <c r="Q1437">
        <v>286</v>
      </c>
      <c r="R1437">
        <v>86</v>
      </c>
      <c r="S1437">
        <v>173</v>
      </c>
      <c r="T1437">
        <v>22</v>
      </c>
      <c r="U1437">
        <v>25</v>
      </c>
      <c r="V1437">
        <v>20</v>
      </c>
      <c r="W1437">
        <v>5</v>
      </c>
      <c r="X1437" t="s">
        <v>131</v>
      </c>
      <c r="Y1437">
        <v>85</v>
      </c>
      <c r="Z1437">
        <v>37</v>
      </c>
      <c r="AA1437">
        <v>15</v>
      </c>
      <c r="AB1437">
        <v>109</v>
      </c>
    </row>
    <row r="1438" spans="1:28" x14ac:dyDescent="0.2">
      <c r="A1438" s="4">
        <v>38488111</v>
      </c>
      <c r="B1438" s="1">
        <v>43654</v>
      </c>
      <c r="C1438" s="13">
        <v>0.62116504629629632</v>
      </c>
      <c r="D1438" t="s">
        <v>129</v>
      </c>
      <c r="E1438" t="s">
        <v>130</v>
      </c>
      <c r="F1438">
        <v>2.25</v>
      </c>
      <c r="G1438" t="s">
        <v>130</v>
      </c>
      <c r="H1438">
        <v>35.72</v>
      </c>
      <c r="I1438">
        <v>-117.544</v>
      </c>
      <c r="J1438">
        <v>4</v>
      </c>
      <c r="K1438" t="s">
        <v>131</v>
      </c>
      <c r="L1438">
        <v>38</v>
      </c>
      <c r="M1438">
        <v>0.15</v>
      </c>
      <c r="N1438">
        <v>0.25</v>
      </c>
      <c r="O1438">
        <v>0.77</v>
      </c>
      <c r="P1438">
        <v>0</v>
      </c>
      <c r="Q1438">
        <v>105</v>
      </c>
      <c r="R1438">
        <v>87</v>
      </c>
      <c r="S1438">
        <v>178</v>
      </c>
      <c r="T1438">
        <v>16</v>
      </c>
      <c r="U1438">
        <v>23</v>
      </c>
      <c r="V1438">
        <v>21</v>
      </c>
      <c r="W1438">
        <v>25</v>
      </c>
      <c r="X1438" t="s">
        <v>131</v>
      </c>
      <c r="Y1438">
        <v>96</v>
      </c>
      <c r="Z1438">
        <v>56</v>
      </c>
      <c r="AA1438">
        <v>15</v>
      </c>
      <c r="AB1438">
        <v>84</v>
      </c>
    </row>
    <row r="1439" spans="1:28" ht="17" x14ac:dyDescent="0.25">
      <c r="A1439" s="3">
        <v>38488119</v>
      </c>
      <c r="B1439" s="1">
        <v>43654</v>
      </c>
      <c r="C1439" s="13">
        <v>0.62161759259259253</v>
      </c>
      <c r="D1439" t="s">
        <v>129</v>
      </c>
      <c r="E1439" t="s">
        <v>130</v>
      </c>
      <c r="F1439">
        <v>2.44</v>
      </c>
      <c r="G1439" t="s">
        <v>130</v>
      </c>
      <c r="H1439">
        <v>35.548000000000002</v>
      </c>
      <c r="I1439">
        <v>-117.349</v>
      </c>
      <c r="J1439">
        <v>8.6999999999999993</v>
      </c>
      <c r="K1439" t="s">
        <v>131</v>
      </c>
      <c r="L1439">
        <v>82</v>
      </c>
      <c r="M1439">
        <v>0.15</v>
      </c>
      <c r="N1439">
        <v>0.16</v>
      </c>
      <c r="O1439">
        <v>0.39</v>
      </c>
      <c r="P1439">
        <v>0</v>
      </c>
      <c r="Q1439">
        <v>319</v>
      </c>
      <c r="R1439">
        <v>83</v>
      </c>
      <c r="S1439">
        <v>138</v>
      </c>
      <c r="T1439">
        <v>20</v>
      </c>
      <c r="U1439">
        <v>35</v>
      </c>
      <c r="V1439">
        <v>21</v>
      </c>
      <c r="W1439">
        <v>43</v>
      </c>
      <c r="X1439" t="s">
        <v>133</v>
      </c>
      <c r="Y1439">
        <v>75</v>
      </c>
      <c r="Z1439">
        <v>52</v>
      </c>
      <c r="AA1439">
        <v>17</v>
      </c>
      <c r="AB1439">
        <v>65</v>
      </c>
    </row>
    <row r="1440" spans="1:28" ht="17" x14ac:dyDescent="0.25">
      <c r="A1440" s="3">
        <v>38488159</v>
      </c>
      <c r="B1440" s="1">
        <v>43654</v>
      </c>
      <c r="C1440" s="13">
        <v>0.62560138888888883</v>
      </c>
      <c r="D1440" t="s">
        <v>129</v>
      </c>
      <c r="E1440" t="s">
        <v>130</v>
      </c>
      <c r="F1440">
        <v>2.0699999999999998</v>
      </c>
      <c r="G1440" t="s">
        <v>130</v>
      </c>
      <c r="H1440">
        <v>35.953000000000003</v>
      </c>
      <c r="I1440">
        <v>-117.68600000000001</v>
      </c>
      <c r="J1440">
        <v>2.2999999999999998</v>
      </c>
      <c r="K1440" t="s">
        <v>131</v>
      </c>
      <c r="L1440">
        <v>31</v>
      </c>
      <c r="M1440">
        <v>0.19</v>
      </c>
      <c r="N1440">
        <v>0.26</v>
      </c>
      <c r="O1440">
        <v>0.36</v>
      </c>
      <c r="P1440">
        <v>0</v>
      </c>
      <c r="Q1440">
        <v>349</v>
      </c>
      <c r="R1440">
        <v>77</v>
      </c>
      <c r="S1440">
        <v>-147</v>
      </c>
      <c r="T1440">
        <v>45</v>
      </c>
      <c r="U1440">
        <v>30</v>
      </c>
      <c r="V1440">
        <v>17</v>
      </c>
      <c r="W1440">
        <v>23</v>
      </c>
      <c r="X1440" t="s">
        <v>132</v>
      </c>
      <c r="Y1440">
        <v>52</v>
      </c>
      <c r="Z1440">
        <v>61</v>
      </c>
      <c r="AA1440">
        <v>15</v>
      </c>
      <c r="AB1440">
        <v>36</v>
      </c>
    </row>
    <row r="1441" spans="1:28" x14ac:dyDescent="0.2">
      <c r="A1441" s="4">
        <v>38488167</v>
      </c>
      <c r="B1441" s="1">
        <v>43654</v>
      </c>
      <c r="C1441" s="13">
        <v>0.62662025462962967</v>
      </c>
      <c r="D1441" t="s">
        <v>129</v>
      </c>
      <c r="E1441" t="s">
        <v>130</v>
      </c>
      <c r="F1441">
        <v>2.0099999999999998</v>
      </c>
      <c r="G1441" t="s">
        <v>130</v>
      </c>
      <c r="H1441">
        <v>35.65</v>
      </c>
      <c r="I1441">
        <v>-117.517</v>
      </c>
      <c r="J1441">
        <v>7.9</v>
      </c>
      <c r="K1441" t="s">
        <v>131</v>
      </c>
      <c r="L1441">
        <v>35</v>
      </c>
      <c r="M1441">
        <v>0.23</v>
      </c>
      <c r="N1441">
        <v>0.34</v>
      </c>
      <c r="O1441">
        <v>1.21</v>
      </c>
      <c r="P1441">
        <v>0</v>
      </c>
      <c r="Q1441">
        <v>157</v>
      </c>
      <c r="R1441">
        <v>69</v>
      </c>
      <c r="S1441">
        <v>-170</v>
      </c>
      <c r="T1441">
        <v>27</v>
      </c>
      <c r="U1441">
        <v>24</v>
      </c>
      <c r="V1441">
        <v>16</v>
      </c>
      <c r="W1441">
        <v>13</v>
      </c>
      <c r="X1441" t="s">
        <v>133</v>
      </c>
      <c r="Y1441">
        <v>81</v>
      </c>
      <c r="Z1441">
        <v>26</v>
      </c>
      <c r="AA1441">
        <v>16</v>
      </c>
      <c r="AB1441">
        <v>128</v>
      </c>
    </row>
    <row r="1442" spans="1:28" x14ac:dyDescent="0.2">
      <c r="A1442" s="4">
        <v>38488175</v>
      </c>
      <c r="B1442" s="1">
        <v>43654</v>
      </c>
      <c r="C1442" s="13">
        <v>0.62690937499999999</v>
      </c>
      <c r="D1442" t="s">
        <v>129</v>
      </c>
      <c r="E1442" t="s">
        <v>130</v>
      </c>
      <c r="F1442">
        <v>2.23</v>
      </c>
      <c r="G1442" t="s">
        <v>130</v>
      </c>
      <c r="H1442">
        <v>35.840000000000003</v>
      </c>
      <c r="I1442">
        <v>-117.667</v>
      </c>
      <c r="J1442">
        <v>3.5</v>
      </c>
      <c r="K1442" t="s">
        <v>131</v>
      </c>
      <c r="L1442">
        <v>37</v>
      </c>
      <c r="M1442">
        <v>0.18</v>
      </c>
      <c r="N1442">
        <v>0.26</v>
      </c>
      <c r="O1442">
        <v>0.94</v>
      </c>
      <c r="P1442">
        <v>0</v>
      </c>
      <c r="Q1442">
        <v>128</v>
      </c>
      <c r="R1442">
        <v>52</v>
      </c>
      <c r="S1442">
        <v>-115</v>
      </c>
      <c r="T1442">
        <v>29</v>
      </c>
      <c r="U1442">
        <v>29</v>
      </c>
      <c r="V1442">
        <v>20</v>
      </c>
      <c r="W1442">
        <v>18</v>
      </c>
      <c r="X1442" t="s">
        <v>133</v>
      </c>
      <c r="Y1442">
        <v>76</v>
      </c>
      <c r="Z1442">
        <v>58</v>
      </c>
      <c r="AA1442">
        <v>17</v>
      </c>
      <c r="AB1442">
        <v>39</v>
      </c>
    </row>
    <row r="1443" spans="1:28" ht="17" x14ac:dyDescent="0.25">
      <c r="A1443" s="3">
        <v>38488191</v>
      </c>
      <c r="B1443" s="1">
        <v>43654</v>
      </c>
      <c r="C1443" s="13">
        <v>0.62768541666666666</v>
      </c>
      <c r="D1443" t="s">
        <v>129</v>
      </c>
      <c r="E1443" t="s">
        <v>130</v>
      </c>
      <c r="F1443">
        <v>2.46</v>
      </c>
      <c r="G1443" t="s">
        <v>130</v>
      </c>
      <c r="H1443">
        <v>35.677999999999997</v>
      </c>
      <c r="I1443">
        <v>-117.553</v>
      </c>
      <c r="J1443">
        <v>8.5</v>
      </c>
      <c r="K1443" t="s">
        <v>131</v>
      </c>
      <c r="L1443">
        <v>91</v>
      </c>
      <c r="M1443">
        <v>0.14000000000000001</v>
      </c>
      <c r="N1443">
        <v>0.12</v>
      </c>
      <c r="O1443">
        <v>0.26</v>
      </c>
      <c r="P1443">
        <v>0</v>
      </c>
      <c r="Q1443">
        <v>323</v>
      </c>
      <c r="R1443">
        <v>72</v>
      </c>
      <c r="S1443">
        <v>-164</v>
      </c>
      <c r="T1443">
        <v>15</v>
      </c>
      <c r="U1443">
        <v>21</v>
      </c>
      <c r="V1443">
        <v>21</v>
      </c>
      <c r="W1443">
        <v>16</v>
      </c>
      <c r="X1443" t="s">
        <v>131</v>
      </c>
      <c r="Y1443">
        <v>93</v>
      </c>
      <c r="Z1443">
        <v>28</v>
      </c>
      <c r="AA1443">
        <v>22</v>
      </c>
      <c r="AB1443">
        <v>123</v>
      </c>
    </row>
    <row r="1444" spans="1:28" x14ac:dyDescent="0.2">
      <c r="A1444" s="4">
        <v>38488255</v>
      </c>
      <c r="B1444" s="1">
        <v>43654</v>
      </c>
      <c r="C1444" s="13">
        <v>0.63230046296296294</v>
      </c>
      <c r="D1444" t="s">
        <v>129</v>
      </c>
      <c r="E1444" t="s">
        <v>130</v>
      </c>
      <c r="F1444">
        <v>2.29</v>
      </c>
      <c r="G1444" t="s">
        <v>130</v>
      </c>
      <c r="H1444">
        <v>35.820999999999998</v>
      </c>
      <c r="I1444">
        <v>-117.651</v>
      </c>
      <c r="J1444">
        <v>4</v>
      </c>
      <c r="K1444" t="s">
        <v>131</v>
      </c>
      <c r="L1444">
        <v>38</v>
      </c>
      <c r="M1444">
        <v>0.19</v>
      </c>
      <c r="N1444">
        <v>0.25</v>
      </c>
      <c r="O1444">
        <v>0.66</v>
      </c>
      <c r="P1444">
        <v>0</v>
      </c>
      <c r="Q1444">
        <v>326</v>
      </c>
      <c r="R1444">
        <v>90</v>
      </c>
      <c r="S1444">
        <v>-173</v>
      </c>
      <c r="T1444">
        <v>20</v>
      </c>
      <c r="U1444">
        <v>20</v>
      </c>
      <c r="V1444">
        <v>23</v>
      </c>
      <c r="W1444">
        <v>29</v>
      </c>
      <c r="X1444" t="s">
        <v>131</v>
      </c>
      <c r="Y1444">
        <v>96</v>
      </c>
      <c r="Z1444">
        <v>58</v>
      </c>
      <c r="AA1444">
        <v>17</v>
      </c>
      <c r="AB1444">
        <v>52</v>
      </c>
    </row>
    <row r="1445" spans="1:28" x14ac:dyDescent="0.2">
      <c r="A1445" s="4">
        <v>38488303</v>
      </c>
      <c r="B1445" s="1">
        <v>43654</v>
      </c>
      <c r="C1445" s="13">
        <v>0.63519189814814814</v>
      </c>
      <c r="D1445" t="s">
        <v>129</v>
      </c>
      <c r="E1445" t="s">
        <v>130</v>
      </c>
      <c r="F1445">
        <v>2.04</v>
      </c>
      <c r="G1445" t="s">
        <v>130</v>
      </c>
      <c r="H1445">
        <v>35.886000000000003</v>
      </c>
      <c r="I1445">
        <v>-117.72799999999999</v>
      </c>
      <c r="J1445">
        <v>4</v>
      </c>
      <c r="K1445" t="s">
        <v>131</v>
      </c>
      <c r="L1445">
        <v>46</v>
      </c>
      <c r="M1445">
        <v>0.14000000000000001</v>
      </c>
      <c r="N1445">
        <v>0.17</v>
      </c>
      <c r="O1445">
        <v>0.45</v>
      </c>
      <c r="P1445">
        <v>0</v>
      </c>
      <c r="Q1445">
        <v>297</v>
      </c>
      <c r="R1445">
        <v>83</v>
      </c>
      <c r="S1445">
        <v>168</v>
      </c>
      <c r="T1445">
        <v>20</v>
      </c>
      <c r="U1445">
        <v>20</v>
      </c>
      <c r="V1445">
        <v>17</v>
      </c>
      <c r="W1445">
        <v>11</v>
      </c>
      <c r="X1445" t="s">
        <v>131</v>
      </c>
      <c r="Y1445">
        <v>98</v>
      </c>
      <c r="Z1445">
        <v>59</v>
      </c>
      <c r="AA1445">
        <v>16</v>
      </c>
      <c r="AB1445">
        <v>44</v>
      </c>
    </row>
    <row r="1446" spans="1:28" ht="17" x14ac:dyDescent="0.25">
      <c r="A1446" s="3">
        <v>38488327</v>
      </c>
      <c r="B1446" s="1">
        <v>43654</v>
      </c>
      <c r="C1446" s="13">
        <v>0.63629675925925933</v>
      </c>
      <c r="D1446" t="s">
        <v>129</v>
      </c>
      <c r="E1446" t="s">
        <v>130</v>
      </c>
      <c r="F1446">
        <v>2.3199999999999998</v>
      </c>
      <c r="G1446" t="s">
        <v>130</v>
      </c>
      <c r="H1446">
        <v>35.878999999999998</v>
      </c>
      <c r="I1446">
        <v>-117.70099999999999</v>
      </c>
      <c r="J1446">
        <v>3.9</v>
      </c>
      <c r="K1446" t="s">
        <v>131</v>
      </c>
      <c r="L1446">
        <v>47</v>
      </c>
      <c r="M1446">
        <v>0.19</v>
      </c>
      <c r="N1446">
        <v>0.24</v>
      </c>
      <c r="O1446">
        <v>0.7</v>
      </c>
      <c r="P1446">
        <v>0</v>
      </c>
      <c r="Q1446">
        <v>349</v>
      </c>
      <c r="R1446">
        <v>84</v>
      </c>
      <c r="S1446">
        <v>-161</v>
      </c>
      <c r="T1446">
        <v>33</v>
      </c>
      <c r="U1446">
        <v>26</v>
      </c>
      <c r="V1446">
        <v>22</v>
      </c>
      <c r="W1446">
        <v>16</v>
      </c>
      <c r="X1446" t="s">
        <v>132</v>
      </c>
      <c r="Y1446">
        <v>57</v>
      </c>
      <c r="Z1446">
        <v>66</v>
      </c>
      <c r="AA1446">
        <v>16</v>
      </c>
      <c r="AB1446">
        <v>55</v>
      </c>
    </row>
    <row r="1447" spans="1:28" x14ac:dyDescent="0.2">
      <c r="A1447" s="4">
        <v>38488335</v>
      </c>
      <c r="B1447" s="1">
        <v>43654</v>
      </c>
      <c r="C1447" s="13">
        <v>0.63668888888888886</v>
      </c>
      <c r="D1447" t="s">
        <v>129</v>
      </c>
      <c r="E1447" t="s">
        <v>130</v>
      </c>
      <c r="F1447">
        <v>2.42</v>
      </c>
      <c r="G1447" t="s">
        <v>130</v>
      </c>
      <c r="H1447">
        <v>35.67</v>
      </c>
      <c r="I1447">
        <v>-117.489</v>
      </c>
      <c r="J1447">
        <v>2</v>
      </c>
      <c r="K1447" t="s">
        <v>131</v>
      </c>
      <c r="L1447">
        <v>50</v>
      </c>
      <c r="M1447">
        <v>0.16</v>
      </c>
      <c r="N1447">
        <v>0.23</v>
      </c>
      <c r="O1447">
        <v>0.35</v>
      </c>
      <c r="P1447">
        <v>0</v>
      </c>
      <c r="Q1447">
        <v>85</v>
      </c>
      <c r="R1447">
        <v>11</v>
      </c>
      <c r="S1447">
        <v>12</v>
      </c>
      <c r="T1447">
        <v>25</v>
      </c>
      <c r="U1447">
        <v>21</v>
      </c>
      <c r="V1447">
        <v>23</v>
      </c>
      <c r="W1447">
        <v>30</v>
      </c>
      <c r="X1447" t="s">
        <v>131</v>
      </c>
      <c r="Y1447">
        <v>91</v>
      </c>
      <c r="Z1447">
        <v>67</v>
      </c>
      <c r="AA1447">
        <v>21</v>
      </c>
      <c r="AB1447">
        <v>68</v>
      </c>
    </row>
    <row r="1448" spans="1:28" x14ac:dyDescent="0.2">
      <c r="A1448" s="4">
        <v>38488431</v>
      </c>
      <c r="B1448" s="1">
        <v>43654</v>
      </c>
      <c r="C1448" s="13">
        <v>0.64239432870370372</v>
      </c>
      <c r="D1448" t="s">
        <v>129</v>
      </c>
      <c r="E1448" t="s">
        <v>130</v>
      </c>
      <c r="F1448">
        <v>2.35</v>
      </c>
      <c r="G1448" t="s">
        <v>130</v>
      </c>
      <c r="H1448">
        <v>35.539000000000001</v>
      </c>
      <c r="I1448">
        <v>-117.32</v>
      </c>
      <c r="J1448">
        <v>1.6</v>
      </c>
      <c r="K1448" t="s">
        <v>131</v>
      </c>
      <c r="L1448">
        <v>44</v>
      </c>
      <c r="M1448">
        <v>0.22</v>
      </c>
      <c r="N1448">
        <v>0.33</v>
      </c>
      <c r="O1448">
        <v>0.49</v>
      </c>
      <c r="P1448">
        <v>0</v>
      </c>
      <c r="Q1448">
        <v>332</v>
      </c>
      <c r="R1448">
        <v>72</v>
      </c>
      <c r="S1448">
        <v>172</v>
      </c>
      <c r="T1448">
        <v>23</v>
      </c>
      <c r="U1448">
        <v>28</v>
      </c>
      <c r="V1448">
        <v>17</v>
      </c>
      <c r="W1448">
        <v>9</v>
      </c>
      <c r="X1448" t="s">
        <v>133</v>
      </c>
      <c r="Y1448">
        <v>88</v>
      </c>
      <c r="Z1448">
        <v>68</v>
      </c>
      <c r="AA1448">
        <v>17</v>
      </c>
      <c r="AB1448">
        <v>52</v>
      </c>
    </row>
    <row r="1449" spans="1:28" ht="17" x14ac:dyDescent="0.25">
      <c r="A1449" s="3">
        <v>38488519</v>
      </c>
      <c r="B1449" s="1">
        <v>43654</v>
      </c>
      <c r="C1449" s="13">
        <v>0.64986076388888891</v>
      </c>
      <c r="D1449" t="s">
        <v>129</v>
      </c>
      <c r="E1449" t="s">
        <v>130</v>
      </c>
      <c r="F1449">
        <v>2.61</v>
      </c>
      <c r="G1449" t="s">
        <v>130</v>
      </c>
      <c r="H1449">
        <v>35.911000000000001</v>
      </c>
      <c r="I1449">
        <v>-117.733</v>
      </c>
      <c r="J1449">
        <v>2.7</v>
      </c>
      <c r="K1449" t="s">
        <v>131</v>
      </c>
      <c r="L1449">
        <v>95</v>
      </c>
      <c r="M1449">
        <v>0.16</v>
      </c>
      <c r="N1449">
        <v>0.11</v>
      </c>
      <c r="O1449">
        <v>0.23</v>
      </c>
      <c r="P1449">
        <v>0</v>
      </c>
      <c r="Q1449">
        <v>308</v>
      </c>
      <c r="R1449">
        <v>65</v>
      </c>
      <c r="S1449">
        <v>-174</v>
      </c>
      <c r="T1449">
        <v>25</v>
      </c>
      <c r="U1449">
        <v>20</v>
      </c>
      <c r="V1449">
        <v>25</v>
      </c>
      <c r="W1449">
        <v>19</v>
      </c>
      <c r="X1449" t="s">
        <v>131</v>
      </c>
      <c r="Y1449">
        <v>84</v>
      </c>
      <c r="Z1449">
        <v>68</v>
      </c>
      <c r="AA1449">
        <v>22</v>
      </c>
      <c r="AB1449">
        <v>33</v>
      </c>
    </row>
    <row r="1450" spans="1:28" ht="17" x14ac:dyDescent="0.25">
      <c r="A1450" s="3">
        <v>38488567</v>
      </c>
      <c r="B1450" s="1">
        <v>43654</v>
      </c>
      <c r="C1450" s="13">
        <v>0.65440486111111118</v>
      </c>
      <c r="D1450" t="s">
        <v>129</v>
      </c>
      <c r="E1450" t="s">
        <v>130</v>
      </c>
      <c r="F1450">
        <v>2.1800000000000002</v>
      </c>
      <c r="G1450" t="s">
        <v>130</v>
      </c>
      <c r="H1450">
        <v>35.738999999999997</v>
      </c>
      <c r="I1450">
        <v>-117.42400000000001</v>
      </c>
      <c r="J1450">
        <v>5.9</v>
      </c>
      <c r="K1450" t="s">
        <v>133</v>
      </c>
      <c r="L1450">
        <v>38</v>
      </c>
      <c r="M1450">
        <v>0.31</v>
      </c>
      <c r="N1450">
        <v>0.6</v>
      </c>
      <c r="O1450">
        <v>2.02</v>
      </c>
      <c r="P1450">
        <v>0</v>
      </c>
      <c r="Q1450">
        <v>281</v>
      </c>
      <c r="R1450">
        <v>89</v>
      </c>
      <c r="S1450">
        <v>120</v>
      </c>
      <c r="T1450">
        <v>46</v>
      </c>
      <c r="U1450">
        <v>46</v>
      </c>
      <c r="V1450">
        <v>17</v>
      </c>
      <c r="W1450">
        <v>48</v>
      </c>
      <c r="X1450" t="s">
        <v>134</v>
      </c>
      <c r="Y1450">
        <v>47</v>
      </c>
      <c r="Z1450">
        <v>34</v>
      </c>
      <c r="AA1450">
        <v>13</v>
      </c>
      <c r="AB1450">
        <v>94</v>
      </c>
    </row>
    <row r="1451" spans="1:28" x14ac:dyDescent="0.2">
      <c r="A1451" s="4">
        <v>38488575</v>
      </c>
      <c r="B1451" s="1">
        <v>43654</v>
      </c>
      <c r="C1451" s="13">
        <v>0.65500208333333332</v>
      </c>
      <c r="D1451" t="s">
        <v>129</v>
      </c>
      <c r="E1451" t="s">
        <v>130</v>
      </c>
      <c r="F1451">
        <v>2.09</v>
      </c>
      <c r="G1451" t="s">
        <v>130</v>
      </c>
      <c r="H1451">
        <v>35.588999999999999</v>
      </c>
      <c r="I1451">
        <v>-117.42100000000001</v>
      </c>
      <c r="J1451">
        <v>4.3</v>
      </c>
      <c r="K1451" t="s">
        <v>131</v>
      </c>
      <c r="L1451">
        <v>47</v>
      </c>
      <c r="M1451">
        <v>0.19</v>
      </c>
      <c r="N1451">
        <v>0.28000000000000003</v>
      </c>
      <c r="O1451">
        <v>0.48</v>
      </c>
      <c r="P1451">
        <v>0</v>
      </c>
      <c r="Q1451">
        <v>154</v>
      </c>
      <c r="R1451">
        <v>88</v>
      </c>
      <c r="S1451">
        <v>-174</v>
      </c>
      <c r="T1451">
        <v>19</v>
      </c>
      <c r="U1451">
        <v>17</v>
      </c>
      <c r="V1451">
        <v>17</v>
      </c>
      <c r="W1451">
        <v>30</v>
      </c>
      <c r="X1451" t="s">
        <v>131</v>
      </c>
      <c r="Y1451">
        <v>100</v>
      </c>
      <c r="Z1451">
        <v>49</v>
      </c>
      <c r="AA1451">
        <v>15</v>
      </c>
      <c r="AB1451">
        <v>80</v>
      </c>
    </row>
    <row r="1452" spans="1:28" x14ac:dyDescent="0.2">
      <c r="A1452" s="4">
        <v>38488599</v>
      </c>
      <c r="B1452" s="1">
        <v>43654</v>
      </c>
      <c r="C1452" s="13">
        <v>0.65709502314814816</v>
      </c>
      <c r="D1452" t="s">
        <v>129</v>
      </c>
      <c r="E1452" t="s">
        <v>130</v>
      </c>
      <c r="F1452">
        <v>2.2000000000000002</v>
      </c>
      <c r="G1452" t="s">
        <v>130</v>
      </c>
      <c r="H1452">
        <v>35.875</v>
      </c>
      <c r="I1452">
        <v>-117.684</v>
      </c>
      <c r="J1452">
        <v>7</v>
      </c>
      <c r="K1452" t="s">
        <v>131</v>
      </c>
      <c r="L1452">
        <v>49</v>
      </c>
      <c r="M1452">
        <v>0.2</v>
      </c>
      <c r="N1452">
        <v>0.25</v>
      </c>
      <c r="O1452">
        <v>0.56999999999999995</v>
      </c>
      <c r="P1452">
        <v>0</v>
      </c>
      <c r="Q1452">
        <v>141</v>
      </c>
      <c r="R1452">
        <v>88</v>
      </c>
      <c r="S1452">
        <v>-165</v>
      </c>
      <c r="T1452">
        <v>19</v>
      </c>
      <c r="U1452">
        <v>22</v>
      </c>
      <c r="V1452">
        <v>23</v>
      </c>
      <c r="W1452">
        <v>36</v>
      </c>
      <c r="X1452" t="s">
        <v>131</v>
      </c>
      <c r="Y1452">
        <v>97</v>
      </c>
      <c r="Z1452">
        <v>33</v>
      </c>
      <c r="AA1452">
        <v>15</v>
      </c>
      <c r="AB1452">
        <v>118</v>
      </c>
    </row>
    <row r="1453" spans="1:28" x14ac:dyDescent="0.2">
      <c r="A1453" s="4">
        <v>38488719</v>
      </c>
      <c r="B1453" s="1">
        <v>43654</v>
      </c>
      <c r="C1453" s="13">
        <v>0.66977175925925925</v>
      </c>
      <c r="D1453" t="s">
        <v>129</v>
      </c>
      <c r="E1453" t="s">
        <v>130</v>
      </c>
      <c r="F1453">
        <v>3.83</v>
      </c>
      <c r="G1453" t="s">
        <v>47</v>
      </c>
      <c r="H1453">
        <v>35.677999999999997</v>
      </c>
      <c r="I1453">
        <v>-117.51</v>
      </c>
      <c r="J1453">
        <v>4.3</v>
      </c>
      <c r="K1453" t="s">
        <v>131</v>
      </c>
      <c r="L1453">
        <v>149</v>
      </c>
      <c r="M1453">
        <v>0.16</v>
      </c>
      <c r="N1453">
        <v>0.1</v>
      </c>
      <c r="O1453">
        <v>0.25</v>
      </c>
      <c r="P1453">
        <v>0</v>
      </c>
      <c r="Q1453">
        <v>345</v>
      </c>
      <c r="R1453">
        <v>76</v>
      </c>
      <c r="S1453">
        <v>-165</v>
      </c>
      <c r="T1453">
        <v>12</v>
      </c>
      <c r="U1453">
        <v>19</v>
      </c>
      <c r="V1453">
        <v>58</v>
      </c>
      <c r="W1453">
        <v>11</v>
      </c>
      <c r="X1453" t="s">
        <v>131</v>
      </c>
      <c r="Y1453">
        <v>100</v>
      </c>
      <c r="Z1453">
        <v>61</v>
      </c>
      <c r="AA1453">
        <v>58</v>
      </c>
      <c r="AB1453">
        <v>57</v>
      </c>
    </row>
    <row r="1454" spans="1:28" ht="17" x14ac:dyDescent="0.25">
      <c r="A1454" s="3">
        <v>38488767</v>
      </c>
      <c r="B1454" s="1">
        <v>43654</v>
      </c>
      <c r="C1454" s="13">
        <v>0.67358310185185177</v>
      </c>
      <c r="D1454" t="s">
        <v>129</v>
      </c>
      <c r="E1454" t="s">
        <v>130</v>
      </c>
      <c r="F1454">
        <v>3.48</v>
      </c>
      <c r="G1454" t="s">
        <v>130</v>
      </c>
      <c r="H1454">
        <v>35.622999999999998</v>
      </c>
      <c r="I1454">
        <v>-117.431</v>
      </c>
      <c r="J1454">
        <v>2.8</v>
      </c>
      <c r="K1454" t="s">
        <v>131</v>
      </c>
      <c r="L1454">
        <v>135</v>
      </c>
      <c r="M1454">
        <v>0.13</v>
      </c>
      <c r="N1454">
        <v>0.1</v>
      </c>
      <c r="O1454">
        <v>0.15</v>
      </c>
      <c r="P1454">
        <v>0</v>
      </c>
      <c r="Q1454">
        <v>287</v>
      </c>
      <c r="R1454">
        <v>72</v>
      </c>
      <c r="S1454">
        <v>-168</v>
      </c>
      <c r="T1454">
        <v>18</v>
      </c>
      <c r="U1454">
        <v>23</v>
      </c>
      <c r="V1454">
        <v>106</v>
      </c>
      <c r="W1454">
        <v>35</v>
      </c>
      <c r="X1454" t="s">
        <v>131</v>
      </c>
      <c r="Y1454">
        <v>91</v>
      </c>
      <c r="Z1454">
        <v>79</v>
      </c>
      <c r="AA1454">
        <v>53</v>
      </c>
      <c r="AB1454">
        <v>52</v>
      </c>
    </row>
    <row r="1455" spans="1:28" x14ac:dyDescent="0.2">
      <c r="A1455" s="4">
        <v>38488783</v>
      </c>
      <c r="B1455" s="1">
        <v>43654</v>
      </c>
      <c r="C1455" s="13">
        <v>0.67468113425925924</v>
      </c>
      <c r="D1455" t="s">
        <v>129</v>
      </c>
      <c r="E1455" t="s">
        <v>130</v>
      </c>
      <c r="F1455">
        <v>2.71</v>
      </c>
      <c r="G1455" t="s">
        <v>130</v>
      </c>
      <c r="H1455">
        <v>35.875</v>
      </c>
      <c r="I1455">
        <v>-117.682</v>
      </c>
      <c r="J1455">
        <v>9.6</v>
      </c>
      <c r="K1455" t="s">
        <v>131</v>
      </c>
      <c r="L1455">
        <v>75</v>
      </c>
      <c r="M1455">
        <v>0.15</v>
      </c>
      <c r="N1455">
        <v>0.15</v>
      </c>
      <c r="O1455">
        <v>0.33</v>
      </c>
      <c r="P1455">
        <v>0</v>
      </c>
      <c r="Q1455">
        <v>158</v>
      </c>
      <c r="R1455">
        <v>82</v>
      </c>
      <c r="S1455">
        <v>174</v>
      </c>
      <c r="T1455">
        <v>21</v>
      </c>
      <c r="U1455">
        <v>22</v>
      </c>
      <c r="V1455">
        <v>28</v>
      </c>
      <c r="W1455">
        <v>14</v>
      </c>
      <c r="X1455" t="s">
        <v>131</v>
      </c>
      <c r="Y1455">
        <v>84</v>
      </c>
      <c r="Z1455">
        <v>41</v>
      </c>
      <c r="AA1455">
        <v>27</v>
      </c>
      <c r="AB1455">
        <v>113</v>
      </c>
    </row>
    <row r="1456" spans="1:28" x14ac:dyDescent="0.2">
      <c r="A1456" s="4">
        <v>38488815</v>
      </c>
      <c r="B1456" s="1">
        <v>43654</v>
      </c>
      <c r="C1456" s="13">
        <v>0.6772231481481481</v>
      </c>
      <c r="D1456" t="s">
        <v>129</v>
      </c>
      <c r="E1456" t="s">
        <v>130</v>
      </c>
      <c r="F1456">
        <v>2.56</v>
      </c>
      <c r="G1456" t="s">
        <v>130</v>
      </c>
      <c r="H1456">
        <v>35.933999999999997</v>
      </c>
      <c r="I1456">
        <v>-117.69799999999999</v>
      </c>
      <c r="J1456">
        <v>2.7</v>
      </c>
      <c r="K1456" t="s">
        <v>131</v>
      </c>
      <c r="L1456">
        <v>96</v>
      </c>
      <c r="M1456">
        <v>0.13</v>
      </c>
      <c r="N1456">
        <v>0.1</v>
      </c>
      <c r="O1456">
        <v>0.19</v>
      </c>
      <c r="P1456">
        <v>0</v>
      </c>
      <c r="Q1456">
        <v>153</v>
      </c>
      <c r="R1456">
        <v>81</v>
      </c>
      <c r="S1456">
        <v>-171</v>
      </c>
      <c r="T1456">
        <v>13</v>
      </c>
      <c r="U1456">
        <v>10</v>
      </c>
      <c r="V1456">
        <v>24</v>
      </c>
      <c r="W1456">
        <v>14</v>
      </c>
      <c r="X1456" t="s">
        <v>131</v>
      </c>
      <c r="Y1456">
        <v>100</v>
      </c>
      <c r="Z1456">
        <v>68</v>
      </c>
      <c r="AA1456">
        <v>33</v>
      </c>
      <c r="AB1456">
        <v>43</v>
      </c>
    </row>
    <row r="1457" spans="1:28" ht="17" x14ac:dyDescent="0.25">
      <c r="A1457" s="3">
        <v>38488879</v>
      </c>
      <c r="B1457" s="1">
        <v>43654</v>
      </c>
      <c r="C1457" s="13">
        <v>0.6823686342592592</v>
      </c>
      <c r="D1457" t="s">
        <v>129</v>
      </c>
      <c r="E1457" t="s">
        <v>130</v>
      </c>
      <c r="F1457">
        <v>2.88</v>
      </c>
      <c r="G1457" t="s">
        <v>130</v>
      </c>
      <c r="H1457">
        <v>35.89</v>
      </c>
      <c r="I1457">
        <v>-117.727</v>
      </c>
      <c r="J1457">
        <v>3.5</v>
      </c>
      <c r="K1457" t="s">
        <v>131</v>
      </c>
      <c r="L1457">
        <v>77</v>
      </c>
      <c r="M1457">
        <v>0.17</v>
      </c>
      <c r="N1457">
        <v>0.15</v>
      </c>
      <c r="O1457">
        <v>0.49</v>
      </c>
      <c r="P1457">
        <v>0</v>
      </c>
      <c r="Q1457">
        <v>314</v>
      </c>
      <c r="R1457">
        <v>73</v>
      </c>
      <c r="S1457">
        <v>168</v>
      </c>
      <c r="T1457">
        <v>17</v>
      </c>
      <c r="U1457">
        <v>18</v>
      </c>
      <c r="V1457">
        <v>25</v>
      </c>
      <c r="W1457">
        <v>6</v>
      </c>
      <c r="X1457" t="s">
        <v>131</v>
      </c>
      <c r="Y1457">
        <v>100</v>
      </c>
      <c r="Z1457">
        <v>56</v>
      </c>
      <c r="AA1457">
        <v>21</v>
      </c>
      <c r="AB1457">
        <v>47</v>
      </c>
    </row>
    <row r="1458" spans="1:28" ht="17" x14ac:dyDescent="0.25">
      <c r="A1458" s="3">
        <v>38488887</v>
      </c>
      <c r="B1458" s="1">
        <v>43654</v>
      </c>
      <c r="C1458" s="13">
        <v>0.68255960648148151</v>
      </c>
      <c r="D1458" t="s">
        <v>129</v>
      </c>
      <c r="E1458" t="s">
        <v>130</v>
      </c>
      <c r="F1458">
        <v>2.94</v>
      </c>
      <c r="G1458" t="s">
        <v>130</v>
      </c>
      <c r="H1458">
        <v>35.892000000000003</v>
      </c>
      <c r="I1458">
        <v>-117.72499999999999</v>
      </c>
      <c r="J1458">
        <v>4.3</v>
      </c>
      <c r="K1458" t="s">
        <v>131</v>
      </c>
      <c r="L1458">
        <v>57</v>
      </c>
      <c r="M1458">
        <v>0.12</v>
      </c>
      <c r="N1458">
        <v>0.12</v>
      </c>
      <c r="O1458">
        <v>0.28000000000000003</v>
      </c>
      <c r="P1458">
        <v>0</v>
      </c>
      <c r="Q1458">
        <v>165</v>
      </c>
      <c r="R1458">
        <v>79</v>
      </c>
      <c r="S1458">
        <v>-167</v>
      </c>
      <c r="T1458">
        <v>38</v>
      </c>
      <c r="U1458">
        <v>40</v>
      </c>
      <c r="V1458">
        <v>13</v>
      </c>
      <c r="W1458">
        <v>13</v>
      </c>
      <c r="X1458" t="s">
        <v>134</v>
      </c>
      <c r="Y1458">
        <v>43</v>
      </c>
      <c r="Z1458">
        <v>48</v>
      </c>
      <c r="AA1458">
        <v>4</v>
      </c>
      <c r="AB1458">
        <v>79</v>
      </c>
    </row>
    <row r="1459" spans="1:28" ht="17" x14ac:dyDescent="0.25">
      <c r="A1459" s="3">
        <v>38488975</v>
      </c>
      <c r="B1459" s="1">
        <v>43654</v>
      </c>
      <c r="C1459" s="13">
        <v>0.68829479166666674</v>
      </c>
      <c r="D1459" t="s">
        <v>129</v>
      </c>
      <c r="E1459" t="s">
        <v>130</v>
      </c>
      <c r="F1459">
        <v>3.03</v>
      </c>
      <c r="G1459" t="s">
        <v>130</v>
      </c>
      <c r="H1459">
        <v>35.741999999999997</v>
      </c>
      <c r="I1459">
        <v>-117.56399999999999</v>
      </c>
      <c r="J1459">
        <v>9.3000000000000007</v>
      </c>
      <c r="K1459" t="s">
        <v>131</v>
      </c>
      <c r="L1459">
        <v>102</v>
      </c>
      <c r="M1459">
        <v>0.13</v>
      </c>
      <c r="N1459">
        <v>0.11</v>
      </c>
      <c r="O1459">
        <v>0.2</v>
      </c>
      <c r="P1459">
        <v>0</v>
      </c>
      <c r="Q1459">
        <v>139</v>
      </c>
      <c r="R1459">
        <v>83</v>
      </c>
      <c r="S1459">
        <v>143</v>
      </c>
      <c r="T1459">
        <v>17</v>
      </c>
      <c r="U1459">
        <v>15</v>
      </c>
      <c r="V1459">
        <v>61</v>
      </c>
      <c r="W1459">
        <v>34</v>
      </c>
      <c r="X1459" t="s">
        <v>131</v>
      </c>
      <c r="Y1459">
        <v>99</v>
      </c>
      <c r="Z1459">
        <v>41</v>
      </c>
      <c r="AA1459">
        <v>30</v>
      </c>
      <c r="AB1459">
        <v>118</v>
      </c>
    </row>
    <row r="1460" spans="1:28" x14ac:dyDescent="0.2">
      <c r="A1460" s="4">
        <v>38489007</v>
      </c>
      <c r="B1460" s="1">
        <v>43654</v>
      </c>
      <c r="C1460" s="13">
        <v>0.689453125</v>
      </c>
      <c r="D1460" t="s">
        <v>129</v>
      </c>
      <c r="E1460" t="s">
        <v>130</v>
      </c>
      <c r="F1460">
        <v>2.4300000000000002</v>
      </c>
      <c r="G1460" t="s">
        <v>130</v>
      </c>
      <c r="H1460">
        <v>35.892000000000003</v>
      </c>
      <c r="I1460">
        <v>-117.72799999999999</v>
      </c>
      <c r="J1460">
        <v>3.1</v>
      </c>
      <c r="K1460" t="s">
        <v>131</v>
      </c>
      <c r="L1460">
        <v>46</v>
      </c>
      <c r="M1460">
        <v>0.16</v>
      </c>
      <c r="N1460">
        <v>0.18</v>
      </c>
      <c r="O1460">
        <v>0.77</v>
      </c>
      <c r="P1460">
        <v>0</v>
      </c>
      <c r="Q1460">
        <v>141</v>
      </c>
      <c r="R1460">
        <v>88</v>
      </c>
      <c r="S1460">
        <v>-178</v>
      </c>
      <c r="T1460">
        <v>15</v>
      </c>
      <c r="U1460">
        <v>16</v>
      </c>
      <c r="V1460">
        <v>25</v>
      </c>
      <c r="W1460">
        <v>18</v>
      </c>
      <c r="X1460" t="s">
        <v>131</v>
      </c>
      <c r="Y1460">
        <v>100</v>
      </c>
      <c r="Z1460">
        <v>59</v>
      </c>
      <c r="AA1460">
        <v>15</v>
      </c>
      <c r="AB1460">
        <v>49</v>
      </c>
    </row>
    <row r="1461" spans="1:28" ht="17" x14ac:dyDescent="0.25">
      <c r="A1461" s="3">
        <v>38489039</v>
      </c>
      <c r="B1461" s="1">
        <v>43654</v>
      </c>
      <c r="C1461" s="13">
        <v>0.69152962962962972</v>
      </c>
      <c r="D1461" t="s">
        <v>129</v>
      </c>
      <c r="E1461" t="s">
        <v>130</v>
      </c>
      <c r="F1461">
        <v>2.36</v>
      </c>
      <c r="G1461" t="s">
        <v>130</v>
      </c>
      <c r="H1461">
        <v>35.966000000000001</v>
      </c>
      <c r="I1461">
        <v>-117.684</v>
      </c>
      <c r="J1461">
        <v>0.5</v>
      </c>
      <c r="K1461" t="s">
        <v>131</v>
      </c>
      <c r="L1461">
        <v>39</v>
      </c>
      <c r="M1461">
        <v>0.25</v>
      </c>
      <c r="N1461">
        <v>0.3</v>
      </c>
      <c r="O1461">
        <v>0.52</v>
      </c>
      <c r="P1461">
        <v>0</v>
      </c>
      <c r="Q1461">
        <v>359</v>
      </c>
      <c r="R1461">
        <v>10</v>
      </c>
      <c r="S1461">
        <v>-72</v>
      </c>
      <c r="T1461">
        <v>37</v>
      </c>
      <c r="U1461">
        <v>37</v>
      </c>
      <c r="V1461">
        <v>17</v>
      </c>
      <c r="W1461">
        <v>9</v>
      </c>
      <c r="X1461" t="s">
        <v>132</v>
      </c>
      <c r="Y1461">
        <v>63</v>
      </c>
      <c r="Z1461">
        <v>66</v>
      </c>
      <c r="AA1461">
        <v>13</v>
      </c>
      <c r="AB1461">
        <v>43</v>
      </c>
    </row>
    <row r="1462" spans="1:28" ht="17" x14ac:dyDescent="0.25">
      <c r="A1462" s="3">
        <v>38489055</v>
      </c>
      <c r="B1462" s="1">
        <v>43654</v>
      </c>
      <c r="C1462" s="13">
        <v>0.69284733796296294</v>
      </c>
      <c r="D1462" t="s">
        <v>129</v>
      </c>
      <c r="E1462" t="s">
        <v>130</v>
      </c>
      <c r="F1462">
        <v>2.21</v>
      </c>
      <c r="G1462" t="s">
        <v>130</v>
      </c>
      <c r="H1462">
        <v>35.793999999999997</v>
      </c>
      <c r="I1462">
        <v>-117.621</v>
      </c>
      <c r="J1462">
        <v>6.9</v>
      </c>
      <c r="K1462" t="s">
        <v>131</v>
      </c>
      <c r="L1462">
        <v>43</v>
      </c>
      <c r="M1462">
        <v>0.14000000000000001</v>
      </c>
      <c r="N1462">
        <v>0.2</v>
      </c>
      <c r="O1462">
        <v>0.4</v>
      </c>
      <c r="P1462">
        <v>0</v>
      </c>
      <c r="Q1462">
        <v>299</v>
      </c>
      <c r="R1462">
        <v>54</v>
      </c>
      <c r="S1462">
        <v>-119</v>
      </c>
      <c r="T1462">
        <v>39</v>
      </c>
      <c r="U1462">
        <v>36</v>
      </c>
      <c r="V1462">
        <v>22</v>
      </c>
      <c r="W1462">
        <v>23</v>
      </c>
      <c r="X1462" t="s">
        <v>132</v>
      </c>
      <c r="Y1462">
        <v>50</v>
      </c>
      <c r="Z1462">
        <v>29</v>
      </c>
      <c r="AA1462">
        <v>9</v>
      </c>
      <c r="AB1462">
        <v>124</v>
      </c>
    </row>
    <row r="1463" spans="1:28" ht="17" x14ac:dyDescent="0.25">
      <c r="A1463" s="3">
        <v>38489103</v>
      </c>
      <c r="B1463" s="1">
        <v>43654</v>
      </c>
      <c r="C1463" s="13">
        <v>0.6982190972222222</v>
      </c>
      <c r="D1463" t="s">
        <v>129</v>
      </c>
      <c r="E1463" t="s">
        <v>130</v>
      </c>
      <c r="F1463">
        <v>2.78</v>
      </c>
      <c r="G1463" t="s">
        <v>130</v>
      </c>
      <c r="H1463">
        <v>35.868000000000002</v>
      </c>
      <c r="I1463">
        <v>-117.679</v>
      </c>
      <c r="J1463">
        <v>3.4</v>
      </c>
      <c r="K1463" t="s">
        <v>131</v>
      </c>
      <c r="L1463">
        <v>86</v>
      </c>
      <c r="M1463">
        <v>0.16</v>
      </c>
      <c r="N1463">
        <v>0.12</v>
      </c>
      <c r="O1463">
        <v>0.47</v>
      </c>
      <c r="P1463">
        <v>0</v>
      </c>
      <c r="Q1463">
        <v>1</v>
      </c>
      <c r="R1463">
        <v>68</v>
      </c>
      <c r="S1463">
        <v>154</v>
      </c>
      <c r="T1463">
        <v>20</v>
      </c>
      <c r="U1463">
        <v>24</v>
      </c>
      <c r="V1463">
        <v>25</v>
      </c>
      <c r="W1463">
        <v>12</v>
      </c>
      <c r="X1463" t="s">
        <v>131</v>
      </c>
      <c r="Y1463">
        <v>87</v>
      </c>
      <c r="Z1463">
        <v>61</v>
      </c>
      <c r="AA1463">
        <v>23</v>
      </c>
      <c r="AB1463">
        <v>43</v>
      </c>
    </row>
    <row r="1464" spans="1:28" ht="17" x14ac:dyDescent="0.25">
      <c r="A1464" s="3">
        <v>38489183</v>
      </c>
      <c r="B1464" s="1">
        <v>43654</v>
      </c>
      <c r="C1464" s="13">
        <v>0.70498090277777781</v>
      </c>
      <c r="D1464" t="s">
        <v>129</v>
      </c>
      <c r="E1464" t="s">
        <v>130</v>
      </c>
      <c r="F1464">
        <v>2.57</v>
      </c>
      <c r="G1464" t="s">
        <v>130</v>
      </c>
      <c r="H1464">
        <v>35.668999999999997</v>
      </c>
      <c r="I1464">
        <v>-117.502</v>
      </c>
      <c r="J1464">
        <v>2.9</v>
      </c>
      <c r="K1464" t="s">
        <v>131</v>
      </c>
      <c r="L1464">
        <v>86</v>
      </c>
      <c r="M1464">
        <v>0.14000000000000001</v>
      </c>
      <c r="N1464">
        <v>0.12</v>
      </c>
      <c r="O1464">
        <v>0.21</v>
      </c>
      <c r="P1464">
        <v>0</v>
      </c>
      <c r="Q1464">
        <v>144</v>
      </c>
      <c r="R1464">
        <v>88</v>
      </c>
      <c r="S1464">
        <v>-159</v>
      </c>
      <c r="T1464">
        <v>19</v>
      </c>
      <c r="U1464">
        <v>26</v>
      </c>
      <c r="V1464">
        <v>26</v>
      </c>
      <c r="W1464">
        <v>11</v>
      </c>
      <c r="X1464" t="s">
        <v>131</v>
      </c>
      <c r="Y1464">
        <v>85</v>
      </c>
      <c r="Z1464">
        <v>69</v>
      </c>
      <c r="AA1464">
        <v>22</v>
      </c>
      <c r="AB1464">
        <v>64</v>
      </c>
    </row>
    <row r="1465" spans="1:28" x14ac:dyDescent="0.2">
      <c r="A1465" s="4">
        <v>38489223</v>
      </c>
      <c r="B1465" s="1">
        <v>43654</v>
      </c>
      <c r="C1465" s="13">
        <v>0.70718020833333339</v>
      </c>
      <c r="D1465" t="s">
        <v>129</v>
      </c>
      <c r="E1465" t="s">
        <v>130</v>
      </c>
      <c r="F1465">
        <v>2</v>
      </c>
      <c r="G1465" t="s">
        <v>130</v>
      </c>
      <c r="H1465">
        <v>35.648000000000003</v>
      </c>
      <c r="I1465">
        <v>-117.44799999999999</v>
      </c>
      <c r="J1465">
        <v>10.3</v>
      </c>
      <c r="K1465" t="s">
        <v>131</v>
      </c>
      <c r="L1465">
        <v>40</v>
      </c>
      <c r="M1465">
        <v>0.18</v>
      </c>
      <c r="N1465">
        <v>0.32</v>
      </c>
      <c r="O1465">
        <v>0.56000000000000005</v>
      </c>
      <c r="P1465">
        <v>0</v>
      </c>
      <c r="Q1465">
        <v>183</v>
      </c>
      <c r="R1465">
        <v>68</v>
      </c>
      <c r="S1465">
        <v>-136</v>
      </c>
      <c r="T1465">
        <v>12</v>
      </c>
      <c r="U1465">
        <v>10</v>
      </c>
      <c r="V1465">
        <v>18</v>
      </c>
      <c r="W1465">
        <v>19</v>
      </c>
      <c r="X1465" t="s">
        <v>131</v>
      </c>
      <c r="Y1465">
        <v>100</v>
      </c>
      <c r="Z1465">
        <v>41</v>
      </c>
      <c r="AA1465">
        <v>10</v>
      </c>
      <c r="AB1465">
        <v>99</v>
      </c>
    </row>
    <row r="1466" spans="1:28" x14ac:dyDescent="0.2">
      <c r="A1466" s="4">
        <v>38489255</v>
      </c>
      <c r="B1466" s="1">
        <v>43654</v>
      </c>
      <c r="C1466" s="13">
        <v>0.70952164351851854</v>
      </c>
      <c r="D1466" t="s">
        <v>129</v>
      </c>
      <c r="E1466" t="s">
        <v>130</v>
      </c>
      <c r="F1466">
        <v>2.44</v>
      </c>
      <c r="G1466" t="s">
        <v>130</v>
      </c>
      <c r="H1466">
        <v>35.691000000000003</v>
      </c>
      <c r="I1466">
        <v>-117.529</v>
      </c>
      <c r="J1466">
        <v>7.4</v>
      </c>
      <c r="K1466" t="s">
        <v>131</v>
      </c>
      <c r="L1466">
        <v>51</v>
      </c>
      <c r="M1466">
        <v>0.18</v>
      </c>
      <c r="N1466">
        <v>0.26</v>
      </c>
      <c r="O1466">
        <v>0.62</v>
      </c>
      <c r="P1466">
        <v>0</v>
      </c>
      <c r="Q1466">
        <v>134</v>
      </c>
      <c r="R1466">
        <v>86</v>
      </c>
      <c r="S1466">
        <v>-175</v>
      </c>
      <c r="T1466">
        <v>15</v>
      </c>
      <c r="U1466">
        <v>22</v>
      </c>
      <c r="V1466">
        <v>27</v>
      </c>
      <c r="W1466">
        <v>23</v>
      </c>
      <c r="X1466" t="s">
        <v>131</v>
      </c>
      <c r="Y1466">
        <v>96</v>
      </c>
      <c r="Z1466">
        <v>25</v>
      </c>
      <c r="AA1466">
        <v>21</v>
      </c>
      <c r="AB1466">
        <v>120</v>
      </c>
    </row>
    <row r="1467" spans="1:28" x14ac:dyDescent="0.2">
      <c r="A1467" s="4">
        <v>38489271</v>
      </c>
      <c r="B1467" s="1">
        <v>43654</v>
      </c>
      <c r="C1467" s="13">
        <v>0.71011678240740739</v>
      </c>
      <c r="D1467" t="s">
        <v>129</v>
      </c>
      <c r="E1467" t="s">
        <v>130</v>
      </c>
      <c r="F1467">
        <v>2.5499999999999998</v>
      </c>
      <c r="G1467" t="s">
        <v>130</v>
      </c>
      <c r="H1467">
        <v>35.698999999999998</v>
      </c>
      <c r="I1467">
        <v>-117.542</v>
      </c>
      <c r="J1467">
        <v>6</v>
      </c>
      <c r="K1467" t="s">
        <v>131</v>
      </c>
      <c r="L1467">
        <v>65</v>
      </c>
      <c r="M1467">
        <v>0.12</v>
      </c>
      <c r="N1467">
        <v>0.14000000000000001</v>
      </c>
      <c r="O1467">
        <v>0.31</v>
      </c>
      <c r="P1467">
        <v>0</v>
      </c>
      <c r="Q1467">
        <v>2</v>
      </c>
      <c r="R1467">
        <v>58</v>
      </c>
      <c r="S1467">
        <v>-151</v>
      </c>
      <c r="T1467">
        <v>25</v>
      </c>
      <c r="U1467">
        <v>26</v>
      </c>
      <c r="V1467">
        <v>23</v>
      </c>
      <c r="W1467">
        <v>0</v>
      </c>
      <c r="X1467" t="s">
        <v>133</v>
      </c>
      <c r="Y1467">
        <v>86</v>
      </c>
      <c r="Z1467">
        <v>23</v>
      </c>
      <c r="AA1467">
        <v>22</v>
      </c>
      <c r="AB1467">
        <v>125</v>
      </c>
    </row>
    <row r="1468" spans="1:28" x14ac:dyDescent="0.2">
      <c r="A1468" s="4">
        <v>38489311</v>
      </c>
      <c r="B1468" s="1">
        <v>43654</v>
      </c>
      <c r="C1468" s="13">
        <v>0.71184467592592593</v>
      </c>
      <c r="D1468" t="s">
        <v>129</v>
      </c>
      <c r="E1468" t="s">
        <v>130</v>
      </c>
      <c r="F1468">
        <v>2.56</v>
      </c>
      <c r="G1468" t="s">
        <v>130</v>
      </c>
      <c r="H1468">
        <v>35.656999999999996</v>
      </c>
      <c r="I1468">
        <v>-117.46</v>
      </c>
      <c r="J1468">
        <v>3</v>
      </c>
      <c r="K1468" t="s">
        <v>131</v>
      </c>
      <c r="L1468">
        <v>68</v>
      </c>
      <c r="M1468">
        <v>0.12</v>
      </c>
      <c r="N1468">
        <v>0.13</v>
      </c>
      <c r="O1468">
        <v>0.22</v>
      </c>
      <c r="P1468">
        <v>0</v>
      </c>
      <c r="Q1468">
        <v>305</v>
      </c>
      <c r="R1468">
        <v>82</v>
      </c>
      <c r="S1468">
        <v>155</v>
      </c>
      <c r="T1468">
        <v>16</v>
      </c>
      <c r="U1468">
        <v>23</v>
      </c>
      <c r="V1468">
        <v>23</v>
      </c>
      <c r="W1468">
        <v>5</v>
      </c>
      <c r="X1468" t="s">
        <v>131</v>
      </c>
      <c r="Y1468">
        <v>94</v>
      </c>
      <c r="Z1468">
        <v>63</v>
      </c>
      <c r="AA1468">
        <v>24</v>
      </c>
      <c r="AB1468">
        <v>68</v>
      </c>
    </row>
    <row r="1469" spans="1:28" x14ac:dyDescent="0.2">
      <c r="A1469" s="4">
        <v>38489447</v>
      </c>
      <c r="B1469" s="1">
        <v>43654</v>
      </c>
      <c r="C1469" s="13">
        <v>0.72240057870370367</v>
      </c>
      <c r="D1469" t="s">
        <v>129</v>
      </c>
      <c r="E1469" t="s">
        <v>130</v>
      </c>
      <c r="F1469">
        <v>2.3199999999999998</v>
      </c>
      <c r="G1469" t="s">
        <v>130</v>
      </c>
      <c r="H1469">
        <v>35.848999999999997</v>
      </c>
      <c r="I1469">
        <v>-117.67400000000001</v>
      </c>
      <c r="J1469">
        <v>3</v>
      </c>
      <c r="K1469" t="s">
        <v>131</v>
      </c>
      <c r="L1469">
        <v>47</v>
      </c>
      <c r="M1469">
        <v>0.19</v>
      </c>
      <c r="N1469">
        <v>0.22</v>
      </c>
      <c r="O1469">
        <v>0.43</v>
      </c>
      <c r="P1469">
        <v>0</v>
      </c>
      <c r="Q1469">
        <v>18</v>
      </c>
      <c r="R1469">
        <v>6</v>
      </c>
      <c r="S1469">
        <v>-85</v>
      </c>
      <c r="T1469">
        <v>28</v>
      </c>
      <c r="U1469">
        <v>29</v>
      </c>
      <c r="V1469">
        <v>21</v>
      </c>
      <c r="W1469">
        <v>7</v>
      </c>
      <c r="X1469" t="s">
        <v>133</v>
      </c>
      <c r="Y1469">
        <v>84</v>
      </c>
      <c r="Z1469">
        <v>60</v>
      </c>
      <c r="AA1469">
        <v>14</v>
      </c>
      <c r="AB1469">
        <v>54</v>
      </c>
    </row>
    <row r="1470" spans="1:28" x14ac:dyDescent="0.2">
      <c r="A1470" s="4">
        <v>38489455</v>
      </c>
      <c r="B1470" s="1">
        <v>43654</v>
      </c>
      <c r="C1470" s="13">
        <v>0.72296898148148159</v>
      </c>
      <c r="D1470" t="s">
        <v>129</v>
      </c>
      <c r="E1470" t="s">
        <v>130</v>
      </c>
      <c r="F1470">
        <v>2.0099999999999998</v>
      </c>
      <c r="G1470" t="s">
        <v>130</v>
      </c>
      <c r="H1470">
        <v>35.664000000000001</v>
      </c>
      <c r="I1470">
        <v>-117.452</v>
      </c>
      <c r="J1470">
        <v>10.3</v>
      </c>
      <c r="K1470" t="s">
        <v>131</v>
      </c>
      <c r="L1470">
        <v>45</v>
      </c>
      <c r="M1470">
        <v>0.19</v>
      </c>
      <c r="N1470">
        <v>0.31</v>
      </c>
      <c r="O1470">
        <v>0.52</v>
      </c>
      <c r="P1470">
        <v>0</v>
      </c>
      <c r="Q1470">
        <v>218</v>
      </c>
      <c r="R1470">
        <v>39</v>
      </c>
      <c r="S1470">
        <v>-77</v>
      </c>
      <c r="T1470">
        <v>34</v>
      </c>
      <c r="U1470">
        <v>35</v>
      </c>
      <c r="V1470">
        <v>21</v>
      </c>
      <c r="W1470">
        <v>16</v>
      </c>
      <c r="X1470" t="s">
        <v>133</v>
      </c>
      <c r="Y1470">
        <v>61</v>
      </c>
      <c r="Z1470">
        <v>33</v>
      </c>
      <c r="AA1470">
        <v>11</v>
      </c>
      <c r="AB1470">
        <v>96</v>
      </c>
    </row>
    <row r="1471" spans="1:28" ht="17" x14ac:dyDescent="0.25">
      <c r="A1471" s="3">
        <v>38489471</v>
      </c>
      <c r="B1471" s="1">
        <v>43654</v>
      </c>
      <c r="C1471" s="13">
        <v>0.72427303240740748</v>
      </c>
      <c r="D1471" t="s">
        <v>129</v>
      </c>
      <c r="E1471" t="s">
        <v>130</v>
      </c>
      <c r="F1471">
        <v>2.14</v>
      </c>
      <c r="G1471" t="s">
        <v>130</v>
      </c>
      <c r="H1471">
        <v>35.674999999999997</v>
      </c>
      <c r="I1471">
        <v>-117.521</v>
      </c>
      <c r="J1471">
        <v>2.5</v>
      </c>
      <c r="K1471" t="s">
        <v>131</v>
      </c>
      <c r="L1471">
        <v>46</v>
      </c>
      <c r="M1471">
        <v>0.21</v>
      </c>
      <c r="N1471">
        <v>0.28999999999999998</v>
      </c>
      <c r="O1471">
        <v>0.42</v>
      </c>
      <c r="P1471">
        <v>0</v>
      </c>
      <c r="Q1471">
        <v>309</v>
      </c>
      <c r="R1471">
        <v>64</v>
      </c>
      <c r="S1471">
        <v>159</v>
      </c>
      <c r="T1471">
        <v>31</v>
      </c>
      <c r="U1471">
        <v>42</v>
      </c>
      <c r="V1471">
        <v>18</v>
      </c>
      <c r="W1471">
        <v>18</v>
      </c>
      <c r="X1471" t="s">
        <v>132</v>
      </c>
      <c r="Y1471">
        <v>53</v>
      </c>
      <c r="Z1471">
        <v>65</v>
      </c>
      <c r="AA1471">
        <v>15</v>
      </c>
      <c r="AB1471">
        <v>51</v>
      </c>
    </row>
    <row r="1472" spans="1:28" x14ac:dyDescent="0.2">
      <c r="A1472" s="4">
        <v>38489543</v>
      </c>
      <c r="B1472" s="1">
        <v>43654</v>
      </c>
      <c r="C1472" s="13">
        <v>0.72920659722222225</v>
      </c>
      <c r="D1472" t="s">
        <v>129</v>
      </c>
      <c r="E1472" t="s">
        <v>130</v>
      </c>
      <c r="F1472">
        <v>2.5499999999999998</v>
      </c>
      <c r="G1472" t="s">
        <v>130</v>
      </c>
      <c r="H1472">
        <v>35.896999999999998</v>
      </c>
      <c r="I1472">
        <v>-117.732</v>
      </c>
      <c r="J1472">
        <v>2.8</v>
      </c>
      <c r="K1472" t="s">
        <v>131</v>
      </c>
      <c r="L1472">
        <v>48</v>
      </c>
      <c r="M1472">
        <v>0.13</v>
      </c>
      <c r="N1472">
        <v>0.15</v>
      </c>
      <c r="O1472">
        <v>0.41</v>
      </c>
      <c r="P1472">
        <v>0</v>
      </c>
      <c r="Q1472">
        <v>299</v>
      </c>
      <c r="R1472">
        <v>71</v>
      </c>
      <c r="S1472">
        <v>176</v>
      </c>
      <c r="T1472">
        <v>29</v>
      </c>
      <c r="U1472">
        <v>39</v>
      </c>
      <c r="V1472">
        <v>12</v>
      </c>
      <c r="W1472">
        <v>13</v>
      </c>
      <c r="X1472" t="s">
        <v>133</v>
      </c>
      <c r="Y1472">
        <v>61</v>
      </c>
      <c r="Z1472">
        <v>61</v>
      </c>
      <c r="AA1472">
        <v>9</v>
      </c>
      <c r="AB1472">
        <v>64</v>
      </c>
    </row>
    <row r="1473" spans="1:28" x14ac:dyDescent="0.2">
      <c r="A1473" s="4">
        <v>38489679</v>
      </c>
      <c r="B1473" s="1">
        <v>43654</v>
      </c>
      <c r="C1473" s="13">
        <v>0.73818182870370375</v>
      </c>
      <c r="D1473" t="s">
        <v>129</v>
      </c>
      <c r="E1473" t="s">
        <v>130</v>
      </c>
      <c r="F1473">
        <v>2.1800000000000002</v>
      </c>
      <c r="G1473" t="s">
        <v>130</v>
      </c>
      <c r="H1473">
        <v>35.935000000000002</v>
      </c>
      <c r="I1473">
        <v>-117.68300000000001</v>
      </c>
      <c r="J1473">
        <v>1.9</v>
      </c>
      <c r="K1473" t="s">
        <v>131</v>
      </c>
      <c r="L1473">
        <v>47</v>
      </c>
      <c r="M1473">
        <v>0.22</v>
      </c>
      <c r="N1473">
        <v>0.23</v>
      </c>
      <c r="O1473">
        <v>0.35</v>
      </c>
      <c r="P1473">
        <v>0</v>
      </c>
      <c r="Q1473">
        <v>162</v>
      </c>
      <c r="R1473">
        <v>80</v>
      </c>
      <c r="S1473">
        <v>-149</v>
      </c>
      <c r="T1473">
        <v>12</v>
      </c>
      <c r="U1473">
        <v>13</v>
      </c>
      <c r="V1473">
        <v>23</v>
      </c>
      <c r="W1473">
        <v>26</v>
      </c>
      <c r="X1473" t="s">
        <v>131</v>
      </c>
      <c r="Y1473">
        <v>100</v>
      </c>
      <c r="Z1473">
        <v>73</v>
      </c>
      <c r="AA1473">
        <v>16</v>
      </c>
      <c r="AB1473">
        <v>31</v>
      </c>
    </row>
    <row r="1474" spans="1:28" ht="17" x14ac:dyDescent="0.25">
      <c r="A1474" s="3">
        <v>38489687</v>
      </c>
      <c r="B1474" s="1">
        <v>43654</v>
      </c>
      <c r="C1474" s="13">
        <v>0.73875486111111111</v>
      </c>
      <c r="D1474" t="s">
        <v>129</v>
      </c>
      <c r="E1474" t="s">
        <v>130</v>
      </c>
      <c r="F1474">
        <v>2.1800000000000002</v>
      </c>
      <c r="G1474" t="s">
        <v>130</v>
      </c>
      <c r="H1474">
        <v>35.896999999999998</v>
      </c>
      <c r="I1474">
        <v>-117.69799999999999</v>
      </c>
      <c r="J1474">
        <v>6.9</v>
      </c>
      <c r="K1474" t="s">
        <v>131</v>
      </c>
      <c r="L1474">
        <v>45</v>
      </c>
      <c r="M1474">
        <v>0.13</v>
      </c>
      <c r="N1474">
        <v>0.17</v>
      </c>
      <c r="O1474">
        <v>0.39</v>
      </c>
      <c r="P1474">
        <v>0</v>
      </c>
      <c r="Q1474">
        <v>351</v>
      </c>
      <c r="R1474">
        <v>88</v>
      </c>
      <c r="S1474">
        <v>-159</v>
      </c>
      <c r="T1474">
        <v>34</v>
      </c>
      <c r="U1474">
        <v>37</v>
      </c>
      <c r="V1474">
        <v>21</v>
      </c>
      <c r="W1474">
        <v>18</v>
      </c>
      <c r="X1474" t="s">
        <v>134</v>
      </c>
      <c r="Y1474">
        <v>49</v>
      </c>
      <c r="Z1474">
        <v>34</v>
      </c>
      <c r="AA1474">
        <v>9</v>
      </c>
      <c r="AB1474">
        <v>77</v>
      </c>
    </row>
    <row r="1475" spans="1:28" x14ac:dyDescent="0.2">
      <c r="A1475" s="4">
        <v>38489727</v>
      </c>
      <c r="B1475" s="1">
        <v>43654</v>
      </c>
      <c r="C1475" s="13">
        <v>0.74307256944444455</v>
      </c>
      <c r="D1475" t="s">
        <v>129</v>
      </c>
      <c r="E1475" t="s">
        <v>130</v>
      </c>
      <c r="F1475">
        <v>3.52</v>
      </c>
      <c r="G1475" t="s">
        <v>47</v>
      </c>
      <c r="H1475">
        <v>35.667000000000002</v>
      </c>
      <c r="I1475">
        <v>-117.5</v>
      </c>
      <c r="J1475">
        <v>2.4</v>
      </c>
      <c r="K1475" t="s">
        <v>131</v>
      </c>
      <c r="L1475">
        <v>124</v>
      </c>
      <c r="M1475">
        <v>0.15</v>
      </c>
      <c r="N1475">
        <v>0.09</v>
      </c>
      <c r="O1475">
        <v>0.17</v>
      </c>
      <c r="P1475">
        <v>0</v>
      </c>
      <c r="Q1475">
        <v>157</v>
      </c>
      <c r="R1475">
        <v>87</v>
      </c>
      <c r="S1475">
        <v>-166</v>
      </c>
      <c r="T1475">
        <v>12</v>
      </c>
      <c r="U1475">
        <v>12</v>
      </c>
      <c r="V1475">
        <v>44</v>
      </c>
      <c r="W1475">
        <v>3</v>
      </c>
      <c r="X1475" t="s">
        <v>131</v>
      </c>
      <c r="Y1475">
        <v>100</v>
      </c>
      <c r="Z1475">
        <v>70</v>
      </c>
      <c r="AA1475">
        <v>51</v>
      </c>
      <c r="AB1475">
        <v>54</v>
      </c>
    </row>
    <row r="1476" spans="1:28" x14ac:dyDescent="0.2">
      <c r="A1476" s="4">
        <v>38489743</v>
      </c>
      <c r="B1476" s="1">
        <v>43654</v>
      </c>
      <c r="C1476" s="13">
        <v>0.74556099537037035</v>
      </c>
      <c r="D1476" t="s">
        <v>129</v>
      </c>
      <c r="E1476" t="s">
        <v>130</v>
      </c>
      <c r="F1476">
        <v>2.31</v>
      </c>
      <c r="G1476" t="s">
        <v>130</v>
      </c>
      <c r="H1476">
        <v>35.872</v>
      </c>
      <c r="I1476">
        <v>-117.69199999999999</v>
      </c>
      <c r="J1476">
        <v>9.1999999999999993</v>
      </c>
      <c r="K1476" t="s">
        <v>131</v>
      </c>
      <c r="L1476">
        <v>46</v>
      </c>
      <c r="M1476">
        <v>0.19</v>
      </c>
      <c r="N1476">
        <v>0.24</v>
      </c>
      <c r="O1476">
        <v>0.64</v>
      </c>
      <c r="P1476">
        <v>0</v>
      </c>
      <c r="Q1476">
        <v>319</v>
      </c>
      <c r="R1476">
        <v>85</v>
      </c>
      <c r="S1476">
        <v>163</v>
      </c>
      <c r="T1476">
        <v>17</v>
      </c>
      <c r="U1476">
        <v>26</v>
      </c>
      <c r="V1476">
        <v>20</v>
      </c>
      <c r="W1476">
        <v>13</v>
      </c>
      <c r="X1476" t="s">
        <v>131</v>
      </c>
      <c r="Y1476">
        <v>91</v>
      </c>
      <c r="Z1476">
        <v>39</v>
      </c>
      <c r="AA1476">
        <v>16</v>
      </c>
      <c r="AB1476">
        <v>98</v>
      </c>
    </row>
    <row r="1477" spans="1:28" x14ac:dyDescent="0.2">
      <c r="A1477" s="4">
        <v>38489751</v>
      </c>
      <c r="B1477" s="1">
        <v>43654</v>
      </c>
      <c r="C1477" s="13">
        <v>0.74568483796296292</v>
      </c>
      <c r="D1477" t="s">
        <v>129</v>
      </c>
      <c r="E1477" t="s">
        <v>130</v>
      </c>
      <c r="F1477">
        <v>3.81</v>
      </c>
      <c r="G1477" t="s">
        <v>47</v>
      </c>
      <c r="H1477">
        <v>35.555</v>
      </c>
      <c r="I1477">
        <v>-117.312</v>
      </c>
      <c r="J1477">
        <v>7.7</v>
      </c>
      <c r="K1477" t="s">
        <v>131</v>
      </c>
      <c r="L1477">
        <v>179</v>
      </c>
      <c r="M1477">
        <v>0.16</v>
      </c>
      <c r="N1477">
        <v>0.1</v>
      </c>
      <c r="O1477">
        <v>0.28999999999999998</v>
      </c>
      <c r="P1477">
        <v>0</v>
      </c>
      <c r="Q1477">
        <v>308</v>
      </c>
      <c r="R1477">
        <v>78</v>
      </c>
      <c r="S1477">
        <v>172</v>
      </c>
      <c r="T1477">
        <v>12</v>
      </c>
      <c r="U1477">
        <v>13</v>
      </c>
      <c r="V1477">
        <v>69</v>
      </c>
      <c r="W1477">
        <v>11</v>
      </c>
      <c r="X1477" t="s">
        <v>131</v>
      </c>
      <c r="Y1477">
        <v>100</v>
      </c>
      <c r="Z1477">
        <v>35</v>
      </c>
      <c r="AA1477">
        <v>71</v>
      </c>
      <c r="AB1477">
        <v>106</v>
      </c>
    </row>
    <row r="1478" spans="1:28" x14ac:dyDescent="0.2">
      <c r="A1478" s="4">
        <v>38489767</v>
      </c>
      <c r="B1478" s="1">
        <v>43654</v>
      </c>
      <c r="C1478" s="13">
        <v>0.74713738425925935</v>
      </c>
      <c r="D1478" t="s">
        <v>129</v>
      </c>
      <c r="E1478" t="s">
        <v>130</v>
      </c>
      <c r="F1478">
        <v>2.3199999999999998</v>
      </c>
      <c r="G1478" t="s">
        <v>130</v>
      </c>
      <c r="H1478">
        <v>35.646000000000001</v>
      </c>
      <c r="I1478">
        <v>-117.45099999999999</v>
      </c>
      <c r="J1478">
        <v>8.9</v>
      </c>
      <c r="K1478" t="s">
        <v>131</v>
      </c>
      <c r="L1478">
        <v>43</v>
      </c>
      <c r="M1478">
        <v>0.15</v>
      </c>
      <c r="N1478">
        <v>0.26</v>
      </c>
      <c r="O1478">
        <v>0.5</v>
      </c>
      <c r="P1478">
        <v>0</v>
      </c>
      <c r="Q1478">
        <v>202</v>
      </c>
      <c r="R1478">
        <v>66</v>
      </c>
      <c r="S1478">
        <v>-145</v>
      </c>
      <c r="T1478">
        <v>30</v>
      </c>
      <c r="U1478">
        <v>34</v>
      </c>
      <c r="V1478">
        <v>18</v>
      </c>
      <c r="W1478">
        <v>20</v>
      </c>
      <c r="X1478" t="s">
        <v>133</v>
      </c>
      <c r="Y1478">
        <v>70</v>
      </c>
      <c r="Z1478">
        <v>34</v>
      </c>
      <c r="AA1478">
        <v>7</v>
      </c>
      <c r="AB1478">
        <v>103</v>
      </c>
    </row>
    <row r="1479" spans="1:28" x14ac:dyDescent="0.2">
      <c r="A1479" s="4">
        <v>38489783</v>
      </c>
      <c r="B1479" s="1">
        <v>43654</v>
      </c>
      <c r="C1479" s="13">
        <v>0.74819965277777778</v>
      </c>
      <c r="D1479" t="s">
        <v>129</v>
      </c>
      <c r="E1479" t="s">
        <v>130</v>
      </c>
      <c r="F1479">
        <v>2.0699999999999998</v>
      </c>
      <c r="G1479" t="s">
        <v>130</v>
      </c>
      <c r="H1479">
        <v>35.828000000000003</v>
      </c>
      <c r="I1479">
        <v>-117.664</v>
      </c>
      <c r="J1479">
        <v>3.2</v>
      </c>
      <c r="K1479" t="s">
        <v>131</v>
      </c>
      <c r="L1479">
        <v>37</v>
      </c>
      <c r="M1479">
        <v>0.2</v>
      </c>
      <c r="N1479">
        <v>0.27</v>
      </c>
      <c r="O1479">
        <v>0.59</v>
      </c>
      <c r="P1479">
        <v>0</v>
      </c>
      <c r="Q1479">
        <v>338</v>
      </c>
      <c r="R1479">
        <v>75</v>
      </c>
      <c r="S1479">
        <v>165</v>
      </c>
      <c r="T1479">
        <v>25</v>
      </c>
      <c r="U1479">
        <v>38</v>
      </c>
      <c r="V1479">
        <v>18</v>
      </c>
      <c r="W1479">
        <v>6</v>
      </c>
      <c r="X1479" t="s">
        <v>133</v>
      </c>
      <c r="Y1479">
        <v>64</v>
      </c>
      <c r="Z1479">
        <v>66</v>
      </c>
      <c r="AA1479">
        <v>13</v>
      </c>
      <c r="AB1479">
        <v>50</v>
      </c>
    </row>
    <row r="1480" spans="1:28" x14ac:dyDescent="0.2">
      <c r="A1480" s="4">
        <v>38489799</v>
      </c>
      <c r="B1480" s="1">
        <v>43654</v>
      </c>
      <c r="C1480" s="13">
        <v>0.74926597222222224</v>
      </c>
      <c r="D1480" t="s">
        <v>129</v>
      </c>
      <c r="E1480" t="s">
        <v>130</v>
      </c>
      <c r="F1480">
        <v>2.0299999999999998</v>
      </c>
      <c r="G1480" t="s">
        <v>130</v>
      </c>
      <c r="H1480">
        <v>35.880000000000003</v>
      </c>
      <c r="I1480">
        <v>-117.70099999999999</v>
      </c>
      <c r="J1480">
        <v>8.3000000000000007</v>
      </c>
      <c r="K1480" t="s">
        <v>131</v>
      </c>
      <c r="L1480">
        <v>47</v>
      </c>
      <c r="M1480">
        <v>0.16</v>
      </c>
      <c r="N1480">
        <v>0.21</v>
      </c>
      <c r="O1480">
        <v>0.59</v>
      </c>
      <c r="P1480">
        <v>0</v>
      </c>
      <c r="Q1480">
        <v>160</v>
      </c>
      <c r="R1480">
        <v>65</v>
      </c>
      <c r="S1480">
        <v>155</v>
      </c>
      <c r="T1480">
        <v>27</v>
      </c>
      <c r="U1480">
        <v>33</v>
      </c>
      <c r="V1480">
        <v>20</v>
      </c>
      <c r="W1480">
        <v>6</v>
      </c>
      <c r="X1480" t="s">
        <v>133</v>
      </c>
      <c r="Y1480">
        <v>71</v>
      </c>
      <c r="Z1480">
        <v>38</v>
      </c>
      <c r="AA1480">
        <v>12</v>
      </c>
      <c r="AB1480">
        <v>111</v>
      </c>
    </row>
    <row r="1481" spans="1:28" x14ac:dyDescent="0.2">
      <c r="A1481" s="4">
        <v>38489831</v>
      </c>
      <c r="B1481" s="1">
        <v>43654</v>
      </c>
      <c r="C1481" s="13">
        <v>0.75124317129629636</v>
      </c>
      <c r="D1481" t="s">
        <v>129</v>
      </c>
      <c r="E1481" t="s">
        <v>130</v>
      </c>
      <c r="F1481">
        <v>2.08</v>
      </c>
      <c r="G1481" t="s">
        <v>130</v>
      </c>
      <c r="H1481">
        <v>35.673999999999999</v>
      </c>
      <c r="I1481">
        <v>-117.55500000000001</v>
      </c>
      <c r="J1481">
        <v>7.2</v>
      </c>
      <c r="K1481" t="s">
        <v>131</v>
      </c>
      <c r="L1481">
        <v>47</v>
      </c>
      <c r="M1481">
        <v>0.17</v>
      </c>
      <c r="N1481">
        <v>0.23</v>
      </c>
      <c r="O1481">
        <v>0.47</v>
      </c>
      <c r="P1481">
        <v>0</v>
      </c>
      <c r="Q1481">
        <v>156</v>
      </c>
      <c r="R1481">
        <v>87</v>
      </c>
      <c r="S1481">
        <v>162</v>
      </c>
      <c r="T1481">
        <v>24</v>
      </c>
      <c r="U1481">
        <v>20</v>
      </c>
      <c r="V1481">
        <v>22</v>
      </c>
      <c r="W1481">
        <v>14</v>
      </c>
      <c r="X1481" t="s">
        <v>131</v>
      </c>
      <c r="Y1481">
        <v>83</v>
      </c>
      <c r="Z1481">
        <v>25</v>
      </c>
      <c r="AA1481">
        <v>14</v>
      </c>
      <c r="AB1481">
        <v>125</v>
      </c>
    </row>
    <row r="1482" spans="1:28" ht="17" x14ac:dyDescent="0.25">
      <c r="A1482" s="3">
        <v>38489847</v>
      </c>
      <c r="B1482" s="1">
        <v>43654</v>
      </c>
      <c r="C1482" s="13">
        <v>0.752715625</v>
      </c>
      <c r="D1482" t="s">
        <v>129</v>
      </c>
      <c r="E1482" t="s">
        <v>130</v>
      </c>
      <c r="F1482">
        <v>3.02</v>
      </c>
      <c r="G1482" t="s">
        <v>130</v>
      </c>
      <c r="H1482">
        <v>35.74</v>
      </c>
      <c r="I1482">
        <v>-117.56399999999999</v>
      </c>
      <c r="J1482">
        <v>3.8</v>
      </c>
      <c r="K1482" t="s">
        <v>131</v>
      </c>
      <c r="L1482">
        <v>122</v>
      </c>
      <c r="M1482">
        <v>0.14000000000000001</v>
      </c>
      <c r="N1482">
        <v>0.1</v>
      </c>
      <c r="O1482">
        <v>0.22</v>
      </c>
      <c r="P1482">
        <v>0</v>
      </c>
      <c r="Q1482">
        <v>162</v>
      </c>
      <c r="R1482">
        <v>59</v>
      </c>
      <c r="S1482">
        <v>179</v>
      </c>
      <c r="T1482">
        <v>16</v>
      </c>
      <c r="U1482">
        <v>18</v>
      </c>
      <c r="V1482">
        <v>79</v>
      </c>
      <c r="W1482">
        <v>32</v>
      </c>
      <c r="X1482" t="s">
        <v>131</v>
      </c>
      <c r="Y1482">
        <v>96</v>
      </c>
      <c r="Z1482">
        <v>75</v>
      </c>
      <c r="AA1482">
        <v>44</v>
      </c>
      <c r="AB1482">
        <v>57</v>
      </c>
    </row>
    <row r="1483" spans="1:28" x14ac:dyDescent="0.2">
      <c r="A1483" s="4">
        <v>38489903</v>
      </c>
      <c r="B1483" s="1">
        <v>43654</v>
      </c>
      <c r="C1483" s="13">
        <v>0.75717256944444455</v>
      </c>
      <c r="D1483" t="s">
        <v>129</v>
      </c>
      <c r="E1483" t="s">
        <v>130</v>
      </c>
      <c r="F1483">
        <v>3.23</v>
      </c>
      <c r="G1483" t="s">
        <v>130</v>
      </c>
      <c r="H1483">
        <v>35.671999999999997</v>
      </c>
      <c r="I1483">
        <v>-117.494</v>
      </c>
      <c r="J1483">
        <v>2.6</v>
      </c>
      <c r="K1483" t="s">
        <v>131</v>
      </c>
      <c r="L1483">
        <v>116</v>
      </c>
      <c r="M1483">
        <v>0.13</v>
      </c>
      <c r="N1483">
        <v>0.1</v>
      </c>
      <c r="O1483">
        <v>0.16</v>
      </c>
      <c r="P1483">
        <v>0</v>
      </c>
      <c r="Q1483">
        <v>315</v>
      </c>
      <c r="R1483">
        <v>74</v>
      </c>
      <c r="S1483">
        <v>178</v>
      </c>
      <c r="T1483">
        <v>14</v>
      </c>
      <c r="U1483">
        <v>11</v>
      </c>
      <c r="V1483">
        <v>40</v>
      </c>
      <c r="W1483">
        <v>19</v>
      </c>
      <c r="X1483" t="s">
        <v>131</v>
      </c>
      <c r="Y1483">
        <v>100</v>
      </c>
      <c r="Z1483">
        <v>68</v>
      </c>
      <c r="AA1483">
        <v>48</v>
      </c>
      <c r="AB1483">
        <v>60</v>
      </c>
    </row>
    <row r="1484" spans="1:28" x14ac:dyDescent="0.2">
      <c r="A1484" s="4">
        <v>38490007</v>
      </c>
      <c r="B1484" s="1">
        <v>43654</v>
      </c>
      <c r="C1484" s="13">
        <v>0.76455706018518521</v>
      </c>
      <c r="D1484" t="s">
        <v>129</v>
      </c>
      <c r="E1484" t="s">
        <v>130</v>
      </c>
      <c r="F1484">
        <v>2.96</v>
      </c>
      <c r="G1484" t="s">
        <v>130</v>
      </c>
      <c r="H1484">
        <v>35.915999999999997</v>
      </c>
      <c r="I1484">
        <v>-117.687</v>
      </c>
      <c r="J1484">
        <v>2.8</v>
      </c>
      <c r="K1484" t="s">
        <v>131</v>
      </c>
      <c r="L1484">
        <v>75</v>
      </c>
      <c r="M1484">
        <v>0.15</v>
      </c>
      <c r="N1484">
        <v>0.12</v>
      </c>
      <c r="O1484">
        <v>0.26</v>
      </c>
      <c r="P1484">
        <v>0</v>
      </c>
      <c r="Q1484">
        <v>161</v>
      </c>
      <c r="R1484">
        <v>72</v>
      </c>
      <c r="S1484">
        <v>-151</v>
      </c>
      <c r="T1484">
        <v>17</v>
      </c>
      <c r="U1484">
        <v>16</v>
      </c>
      <c r="V1484">
        <v>28</v>
      </c>
      <c r="W1484">
        <v>8</v>
      </c>
      <c r="X1484" t="s">
        <v>131</v>
      </c>
      <c r="Y1484">
        <v>100</v>
      </c>
      <c r="Z1484">
        <v>64</v>
      </c>
      <c r="AA1484">
        <v>24</v>
      </c>
      <c r="AB1484">
        <v>45</v>
      </c>
    </row>
    <row r="1485" spans="1:28" x14ac:dyDescent="0.2">
      <c r="A1485" s="4">
        <v>38490015</v>
      </c>
      <c r="B1485" s="1">
        <v>43654</v>
      </c>
      <c r="C1485" s="13">
        <v>0.76489791666666662</v>
      </c>
      <c r="D1485" t="s">
        <v>129</v>
      </c>
      <c r="E1485" t="s">
        <v>130</v>
      </c>
      <c r="F1485">
        <v>2.91</v>
      </c>
      <c r="G1485" t="s">
        <v>130</v>
      </c>
      <c r="H1485">
        <v>35.918999999999997</v>
      </c>
      <c r="I1485">
        <v>-117.684</v>
      </c>
      <c r="J1485">
        <v>2.6</v>
      </c>
      <c r="K1485" t="s">
        <v>131</v>
      </c>
      <c r="L1485">
        <v>66</v>
      </c>
      <c r="M1485">
        <v>0.18</v>
      </c>
      <c r="N1485">
        <v>0.15</v>
      </c>
      <c r="O1485">
        <v>0.32</v>
      </c>
      <c r="P1485">
        <v>0</v>
      </c>
      <c r="Q1485">
        <v>166</v>
      </c>
      <c r="R1485">
        <v>66</v>
      </c>
      <c r="S1485">
        <v>-137</v>
      </c>
      <c r="T1485">
        <v>25</v>
      </c>
      <c r="U1485">
        <v>17</v>
      </c>
      <c r="V1485">
        <v>25</v>
      </c>
      <c r="W1485">
        <v>27</v>
      </c>
      <c r="X1485" t="s">
        <v>131</v>
      </c>
      <c r="Y1485">
        <v>96</v>
      </c>
      <c r="Z1485">
        <v>66</v>
      </c>
      <c r="AA1485">
        <v>13</v>
      </c>
      <c r="AB1485">
        <v>51</v>
      </c>
    </row>
    <row r="1486" spans="1:28" ht="17" x14ac:dyDescent="0.25">
      <c r="A1486" s="3">
        <v>38490215</v>
      </c>
      <c r="B1486" s="1">
        <v>43654</v>
      </c>
      <c r="C1486" s="13">
        <v>0.78194872685185191</v>
      </c>
      <c r="D1486" t="s">
        <v>129</v>
      </c>
      <c r="E1486" t="s">
        <v>130</v>
      </c>
      <c r="F1486">
        <v>2.41</v>
      </c>
      <c r="G1486" t="s">
        <v>130</v>
      </c>
      <c r="H1486">
        <v>35.783000000000001</v>
      </c>
      <c r="I1486">
        <v>-117.602</v>
      </c>
      <c r="J1486">
        <v>3.3</v>
      </c>
      <c r="K1486" t="s">
        <v>131</v>
      </c>
      <c r="L1486">
        <v>46</v>
      </c>
      <c r="M1486">
        <v>0.2</v>
      </c>
      <c r="N1486">
        <v>0.24</v>
      </c>
      <c r="O1486">
        <v>0.28999999999999998</v>
      </c>
      <c r="P1486">
        <v>0</v>
      </c>
      <c r="Q1486">
        <v>292</v>
      </c>
      <c r="R1486">
        <v>62</v>
      </c>
      <c r="S1486">
        <v>-171</v>
      </c>
      <c r="T1486">
        <v>32</v>
      </c>
      <c r="U1486">
        <v>38</v>
      </c>
      <c r="V1486">
        <v>21</v>
      </c>
      <c r="W1486">
        <v>15</v>
      </c>
      <c r="X1486" t="s">
        <v>132</v>
      </c>
      <c r="Y1486">
        <v>59</v>
      </c>
      <c r="Z1486">
        <v>69</v>
      </c>
      <c r="AA1486">
        <v>16</v>
      </c>
      <c r="AB1486">
        <v>43</v>
      </c>
    </row>
    <row r="1487" spans="1:28" x14ac:dyDescent="0.2">
      <c r="A1487" s="4">
        <v>38490247</v>
      </c>
      <c r="B1487" s="1">
        <v>43654</v>
      </c>
      <c r="C1487" s="13">
        <v>0.78494016203703698</v>
      </c>
      <c r="D1487" t="s">
        <v>129</v>
      </c>
      <c r="E1487" t="s">
        <v>130</v>
      </c>
      <c r="F1487">
        <v>2.2000000000000002</v>
      </c>
      <c r="G1487" t="s">
        <v>130</v>
      </c>
      <c r="H1487">
        <v>35.734000000000002</v>
      </c>
      <c r="I1487">
        <v>-117.541</v>
      </c>
      <c r="J1487">
        <v>4</v>
      </c>
      <c r="K1487" t="s">
        <v>131</v>
      </c>
      <c r="L1487">
        <v>50</v>
      </c>
      <c r="M1487">
        <v>0.16</v>
      </c>
      <c r="N1487">
        <v>0.22</v>
      </c>
      <c r="O1487">
        <v>0.41</v>
      </c>
      <c r="P1487">
        <v>0</v>
      </c>
      <c r="Q1487">
        <v>284</v>
      </c>
      <c r="R1487">
        <v>75</v>
      </c>
      <c r="S1487">
        <v>-178</v>
      </c>
      <c r="T1487">
        <v>14</v>
      </c>
      <c r="U1487">
        <v>15</v>
      </c>
      <c r="V1487">
        <v>25</v>
      </c>
      <c r="W1487">
        <v>13</v>
      </c>
      <c r="X1487" t="s">
        <v>131</v>
      </c>
      <c r="Y1487">
        <v>100</v>
      </c>
      <c r="Z1487">
        <v>66</v>
      </c>
      <c r="AA1487">
        <v>23</v>
      </c>
      <c r="AB1487">
        <v>62</v>
      </c>
    </row>
    <row r="1488" spans="1:28" x14ac:dyDescent="0.2">
      <c r="A1488" s="4">
        <v>38490311</v>
      </c>
      <c r="B1488" s="1">
        <v>43654</v>
      </c>
      <c r="C1488" s="13">
        <v>0.79057280092592597</v>
      </c>
      <c r="D1488" t="s">
        <v>129</v>
      </c>
      <c r="E1488" t="s">
        <v>130</v>
      </c>
      <c r="F1488">
        <v>2.2000000000000002</v>
      </c>
      <c r="G1488" t="s">
        <v>130</v>
      </c>
      <c r="H1488">
        <v>35.878999999999998</v>
      </c>
      <c r="I1488">
        <v>-117.517</v>
      </c>
      <c r="J1488">
        <v>4.5999999999999996</v>
      </c>
      <c r="K1488" t="s">
        <v>131</v>
      </c>
      <c r="L1488">
        <v>45</v>
      </c>
      <c r="M1488">
        <v>0.17</v>
      </c>
      <c r="N1488">
        <v>0.25</v>
      </c>
      <c r="O1488">
        <v>0.54</v>
      </c>
      <c r="P1488">
        <v>0</v>
      </c>
      <c r="Q1488">
        <v>138</v>
      </c>
      <c r="R1488">
        <v>85</v>
      </c>
      <c r="S1488">
        <v>162</v>
      </c>
      <c r="T1488">
        <v>22</v>
      </c>
      <c r="U1488">
        <v>25</v>
      </c>
      <c r="V1488">
        <v>17</v>
      </c>
      <c r="W1488">
        <v>25</v>
      </c>
      <c r="X1488" t="s">
        <v>131</v>
      </c>
      <c r="Y1488">
        <v>89</v>
      </c>
      <c r="Z1488">
        <v>46</v>
      </c>
      <c r="AA1488">
        <v>15</v>
      </c>
      <c r="AB1488">
        <v>78</v>
      </c>
    </row>
    <row r="1489" spans="1:28" x14ac:dyDescent="0.2">
      <c r="A1489" s="4">
        <v>38490463</v>
      </c>
      <c r="B1489" s="1">
        <v>43654</v>
      </c>
      <c r="C1489" s="13">
        <v>0.80223055555555556</v>
      </c>
      <c r="D1489" t="s">
        <v>129</v>
      </c>
      <c r="E1489" t="s">
        <v>130</v>
      </c>
      <c r="F1489">
        <v>2.0499999999999998</v>
      </c>
      <c r="G1489" t="s">
        <v>130</v>
      </c>
      <c r="H1489">
        <v>35.615000000000002</v>
      </c>
      <c r="I1489">
        <v>-117.40600000000001</v>
      </c>
      <c r="J1489">
        <v>1.5</v>
      </c>
      <c r="K1489" t="s">
        <v>131</v>
      </c>
      <c r="L1489">
        <v>39</v>
      </c>
      <c r="M1489">
        <v>0.21</v>
      </c>
      <c r="N1489">
        <v>0.35</v>
      </c>
      <c r="O1489">
        <v>0.47</v>
      </c>
      <c r="P1489">
        <v>0</v>
      </c>
      <c r="Q1489">
        <v>160</v>
      </c>
      <c r="R1489">
        <v>71</v>
      </c>
      <c r="S1489">
        <v>171</v>
      </c>
      <c r="T1489">
        <v>16</v>
      </c>
      <c r="U1489">
        <v>19</v>
      </c>
      <c r="V1489">
        <v>18</v>
      </c>
      <c r="W1489">
        <v>6</v>
      </c>
      <c r="X1489" t="s">
        <v>131</v>
      </c>
      <c r="Y1489">
        <v>99</v>
      </c>
      <c r="Z1489">
        <v>68</v>
      </c>
      <c r="AA1489">
        <v>15</v>
      </c>
      <c r="AB1489">
        <v>60</v>
      </c>
    </row>
    <row r="1490" spans="1:28" x14ac:dyDescent="0.2">
      <c r="A1490" s="4">
        <v>38490471</v>
      </c>
      <c r="B1490" s="1">
        <v>43654</v>
      </c>
      <c r="C1490" s="13">
        <v>0.80270034722222228</v>
      </c>
      <c r="D1490" t="s">
        <v>129</v>
      </c>
      <c r="E1490" t="s">
        <v>130</v>
      </c>
      <c r="F1490">
        <v>2.21</v>
      </c>
      <c r="G1490" t="s">
        <v>130</v>
      </c>
      <c r="H1490">
        <v>35.877000000000002</v>
      </c>
      <c r="I1490">
        <v>-117.684</v>
      </c>
      <c r="J1490">
        <v>4.4000000000000004</v>
      </c>
      <c r="K1490" t="s">
        <v>131</v>
      </c>
      <c r="L1490">
        <v>44</v>
      </c>
      <c r="M1490">
        <v>0.16</v>
      </c>
      <c r="N1490">
        <v>0.2</v>
      </c>
      <c r="O1490">
        <v>0.49</v>
      </c>
      <c r="P1490">
        <v>0</v>
      </c>
      <c r="Q1490">
        <v>147</v>
      </c>
      <c r="R1490">
        <v>80</v>
      </c>
      <c r="S1490">
        <v>-170</v>
      </c>
      <c r="T1490">
        <v>22</v>
      </c>
      <c r="U1490">
        <v>23</v>
      </c>
      <c r="V1490">
        <v>24</v>
      </c>
      <c r="W1490">
        <v>26</v>
      </c>
      <c r="X1490" t="s">
        <v>131</v>
      </c>
      <c r="Y1490">
        <v>90</v>
      </c>
      <c r="Z1490">
        <v>59</v>
      </c>
      <c r="AA1490">
        <v>14</v>
      </c>
      <c r="AB1490">
        <v>47</v>
      </c>
    </row>
    <row r="1491" spans="1:28" x14ac:dyDescent="0.2">
      <c r="A1491" s="4">
        <v>38490631</v>
      </c>
      <c r="B1491" s="1">
        <v>43654</v>
      </c>
      <c r="C1491" s="13">
        <v>0.81775381944444447</v>
      </c>
      <c r="D1491" t="s">
        <v>129</v>
      </c>
      <c r="E1491" t="s">
        <v>130</v>
      </c>
      <c r="F1491">
        <v>2.23</v>
      </c>
      <c r="G1491" t="s">
        <v>130</v>
      </c>
      <c r="H1491">
        <v>35.613999999999997</v>
      </c>
      <c r="I1491">
        <v>-117.42400000000001</v>
      </c>
      <c r="J1491">
        <v>8.8000000000000007</v>
      </c>
      <c r="K1491" t="s">
        <v>131</v>
      </c>
      <c r="L1491">
        <v>43</v>
      </c>
      <c r="M1491">
        <v>0.17</v>
      </c>
      <c r="N1491">
        <v>0.28999999999999998</v>
      </c>
      <c r="O1491">
        <v>0.56000000000000005</v>
      </c>
      <c r="P1491">
        <v>0</v>
      </c>
      <c r="Q1491">
        <v>308</v>
      </c>
      <c r="R1491">
        <v>75</v>
      </c>
      <c r="S1491">
        <v>168</v>
      </c>
      <c r="T1491">
        <v>24</v>
      </c>
      <c r="U1491">
        <v>25</v>
      </c>
      <c r="V1491">
        <v>18</v>
      </c>
      <c r="W1491">
        <v>29</v>
      </c>
      <c r="X1491" t="s">
        <v>131</v>
      </c>
      <c r="Y1491">
        <v>87</v>
      </c>
      <c r="Z1491">
        <v>29</v>
      </c>
      <c r="AA1491">
        <v>16</v>
      </c>
      <c r="AB1491">
        <v>121</v>
      </c>
    </row>
    <row r="1492" spans="1:28" x14ac:dyDescent="0.2">
      <c r="A1492" s="4">
        <v>38490655</v>
      </c>
      <c r="B1492" s="1">
        <v>43654</v>
      </c>
      <c r="C1492" s="13">
        <v>0.81909849537037038</v>
      </c>
      <c r="D1492" t="s">
        <v>129</v>
      </c>
      <c r="E1492" t="s">
        <v>130</v>
      </c>
      <c r="F1492">
        <v>2.42</v>
      </c>
      <c r="G1492" t="s">
        <v>130</v>
      </c>
      <c r="H1492">
        <v>35.945</v>
      </c>
      <c r="I1492">
        <v>-117.72199999999999</v>
      </c>
      <c r="J1492">
        <v>1.1000000000000001</v>
      </c>
      <c r="K1492" t="s">
        <v>131</v>
      </c>
      <c r="L1492">
        <v>41</v>
      </c>
      <c r="M1492">
        <v>0.16</v>
      </c>
      <c r="N1492">
        <v>0.19</v>
      </c>
      <c r="O1492">
        <v>0.32</v>
      </c>
      <c r="P1492">
        <v>0</v>
      </c>
      <c r="Q1492">
        <v>311</v>
      </c>
      <c r="R1492">
        <v>86</v>
      </c>
      <c r="S1492">
        <v>-170</v>
      </c>
      <c r="T1492">
        <v>20</v>
      </c>
      <c r="U1492">
        <v>25</v>
      </c>
      <c r="V1492">
        <v>21</v>
      </c>
      <c r="W1492">
        <v>26</v>
      </c>
      <c r="X1492" t="s">
        <v>131</v>
      </c>
      <c r="Y1492">
        <v>90</v>
      </c>
      <c r="Z1492">
        <v>66</v>
      </c>
      <c r="AA1492">
        <v>15</v>
      </c>
      <c r="AB1492">
        <v>72</v>
      </c>
    </row>
    <row r="1493" spans="1:28" x14ac:dyDescent="0.2">
      <c r="A1493" s="4">
        <v>38490719</v>
      </c>
      <c r="B1493" s="1">
        <v>43654</v>
      </c>
      <c r="C1493" s="13">
        <v>0.82286400462962961</v>
      </c>
      <c r="D1493" t="s">
        <v>129</v>
      </c>
      <c r="E1493" t="s">
        <v>130</v>
      </c>
      <c r="F1493">
        <v>2.11</v>
      </c>
      <c r="G1493" t="s">
        <v>130</v>
      </c>
      <c r="H1493">
        <v>35.92</v>
      </c>
      <c r="I1493">
        <v>-117.688</v>
      </c>
      <c r="J1493">
        <v>2.4</v>
      </c>
      <c r="K1493" t="s">
        <v>131</v>
      </c>
      <c r="L1493">
        <v>45</v>
      </c>
      <c r="M1493">
        <v>0.15</v>
      </c>
      <c r="N1493">
        <v>0.17</v>
      </c>
      <c r="O1493">
        <v>0.3</v>
      </c>
      <c r="P1493">
        <v>0</v>
      </c>
      <c r="Q1493">
        <v>355</v>
      </c>
      <c r="R1493">
        <v>89</v>
      </c>
      <c r="S1493">
        <v>-153</v>
      </c>
      <c r="T1493">
        <v>24</v>
      </c>
      <c r="U1493">
        <v>36</v>
      </c>
      <c r="V1493">
        <v>23</v>
      </c>
      <c r="W1493">
        <v>22</v>
      </c>
      <c r="X1493" t="s">
        <v>133</v>
      </c>
      <c r="Y1493">
        <v>74</v>
      </c>
      <c r="Z1493">
        <v>66</v>
      </c>
      <c r="AA1493">
        <v>14</v>
      </c>
      <c r="AB1493">
        <v>38</v>
      </c>
    </row>
    <row r="1494" spans="1:28" x14ac:dyDescent="0.2">
      <c r="A1494" s="4">
        <v>38490727</v>
      </c>
      <c r="B1494" s="1">
        <v>43654</v>
      </c>
      <c r="C1494" s="13">
        <v>0.82316979166666659</v>
      </c>
      <c r="D1494" t="s">
        <v>129</v>
      </c>
      <c r="E1494" t="s">
        <v>130</v>
      </c>
      <c r="F1494">
        <v>2.96</v>
      </c>
      <c r="G1494" t="s">
        <v>130</v>
      </c>
      <c r="H1494">
        <v>35.935000000000002</v>
      </c>
      <c r="I1494">
        <v>-117.732</v>
      </c>
      <c r="J1494">
        <v>8.8000000000000007</v>
      </c>
      <c r="K1494" t="s">
        <v>131</v>
      </c>
      <c r="L1494">
        <v>103</v>
      </c>
      <c r="M1494">
        <v>0.14000000000000001</v>
      </c>
      <c r="N1494">
        <v>0.11</v>
      </c>
      <c r="O1494">
        <v>0.24</v>
      </c>
      <c r="P1494">
        <v>0</v>
      </c>
      <c r="Q1494">
        <v>339</v>
      </c>
      <c r="R1494">
        <v>82</v>
      </c>
      <c r="S1494">
        <v>-178</v>
      </c>
      <c r="T1494">
        <v>12</v>
      </c>
      <c r="U1494">
        <v>16</v>
      </c>
      <c r="V1494">
        <v>35</v>
      </c>
      <c r="W1494">
        <v>12</v>
      </c>
      <c r="X1494" t="s">
        <v>131</v>
      </c>
      <c r="Y1494">
        <v>100</v>
      </c>
      <c r="Z1494">
        <v>39</v>
      </c>
      <c r="AA1494">
        <v>35</v>
      </c>
      <c r="AB1494">
        <v>125</v>
      </c>
    </row>
    <row r="1495" spans="1:28" x14ac:dyDescent="0.2">
      <c r="A1495" s="4">
        <v>38490767</v>
      </c>
      <c r="B1495" s="1">
        <v>43654</v>
      </c>
      <c r="C1495" s="13">
        <v>0.82565532407407405</v>
      </c>
      <c r="D1495" t="s">
        <v>129</v>
      </c>
      <c r="E1495" t="s">
        <v>130</v>
      </c>
      <c r="F1495">
        <v>2.0699999999999998</v>
      </c>
      <c r="G1495" t="s">
        <v>130</v>
      </c>
      <c r="H1495">
        <v>35.857999999999997</v>
      </c>
      <c r="I1495">
        <v>-117.69</v>
      </c>
      <c r="J1495">
        <v>6.6</v>
      </c>
      <c r="K1495" t="s">
        <v>131</v>
      </c>
      <c r="L1495">
        <v>38</v>
      </c>
      <c r="M1495">
        <v>0.18</v>
      </c>
      <c r="N1495">
        <v>0.26</v>
      </c>
      <c r="O1495">
        <v>0.65</v>
      </c>
      <c r="P1495">
        <v>0</v>
      </c>
      <c r="Q1495">
        <v>4</v>
      </c>
      <c r="R1495">
        <v>83</v>
      </c>
      <c r="S1495">
        <v>169</v>
      </c>
      <c r="T1495">
        <v>23</v>
      </c>
      <c r="U1495">
        <v>25</v>
      </c>
      <c r="V1495">
        <v>21</v>
      </c>
      <c r="W1495">
        <v>9</v>
      </c>
      <c r="X1495" t="s">
        <v>131</v>
      </c>
      <c r="Y1495">
        <v>86</v>
      </c>
      <c r="Z1495">
        <v>31</v>
      </c>
      <c r="AA1495">
        <v>13</v>
      </c>
      <c r="AB1495">
        <v>131</v>
      </c>
    </row>
    <row r="1496" spans="1:28" x14ac:dyDescent="0.2">
      <c r="A1496" s="4">
        <v>38490783</v>
      </c>
      <c r="B1496" s="1">
        <v>43654</v>
      </c>
      <c r="C1496" s="13">
        <v>0.82629756944444444</v>
      </c>
      <c r="D1496" t="s">
        <v>129</v>
      </c>
      <c r="E1496" t="s">
        <v>130</v>
      </c>
      <c r="F1496">
        <v>2.23</v>
      </c>
      <c r="G1496" t="s">
        <v>130</v>
      </c>
      <c r="H1496">
        <v>35.866</v>
      </c>
      <c r="I1496">
        <v>-117.684</v>
      </c>
      <c r="J1496">
        <v>9</v>
      </c>
      <c r="K1496" t="s">
        <v>131</v>
      </c>
      <c r="L1496">
        <v>42</v>
      </c>
      <c r="M1496">
        <v>0.16</v>
      </c>
      <c r="N1496">
        <v>0.22</v>
      </c>
      <c r="O1496">
        <v>0.56999999999999995</v>
      </c>
      <c r="P1496">
        <v>0</v>
      </c>
      <c r="Q1496">
        <v>139</v>
      </c>
      <c r="R1496">
        <v>78</v>
      </c>
      <c r="S1496">
        <v>178</v>
      </c>
      <c r="T1496">
        <v>18</v>
      </c>
      <c r="U1496">
        <v>15</v>
      </c>
      <c r="V1496">
        <v>17</v>
      </c>
      <c r="W1496">
        <v>7</v>
      </c>
      <c r="X1496" t="s">
        <v>131</v>
      </c>
      <c r="Y1496">
        <v>99</v>
      </c>
      <c r="Z1496">
        <v>43</v>
      </c>
      <c r="AA1496">
        <v>18</v>
      </c>
      <c r="AB1496">
        <v>113</v>
      </c>
    </row>
    <row r="1497" spans="1:28" x14ac:dyDescent="0.2">
      <c r="A1497" s="4">
        <v>38490975</v>
      </c>
      <c r="B1497" s="1">
        <v>43654</v>
      </c>
      <c r="C1497" s="13">
        <v>0.83972164351851852</v>
      </c>
      <c r="D1497" t="s">
        <v>129</v>
      </c>
      <c r="E1497" t="s">
        <v>130</v>
      </c>
      <c r="F1497">
        <v>2.23</v>
      </c>
      <c r="G1497" t="s">
        <v>130</v>
      </c>
      <c r="H1497">
        <v>35.606000000000002</v>
      </c>
      <c r="I1497">
        <v>-117.47799999999999</v>
      </c>
      <c r="J1497">
        <v>8</v>
      </c>
      <c r="K1497" t="s">
        <v>131</v>
      </c>
      <c r="L1497">
        <v>48</v>
      </c>
      <c r="M1497">
        <v>0.14000000000000001</v>
      </c>
      <c r="N1497">
        <v>0.23</v>
      </c>
      <c r="O1497">
        <v>0.47</v>
      </c>
      <c r="P1497">
        <v>0</v>
      </c>
      <c r="Q1497">
        <v>222</v>
      </c>
      <c r="R1497">
        <v>46</v>
      </c>
      <c r="S1497">
        <v>-92</v>
      </c>
      <c r="T1497">
        <v>21</v>
      </c>
      <c r="U1497">
        <v>26</v>
      </c>
      <c r="V1497">
        <v>25</v>
      </c>
      <c r="W1497">
        <v>13</v>
      </c>
      <c r="X1497" t="s">
        <v>131</v>
      </c>
      <c r="Y1497">
        <v>87</v>
      </c>
      <c r="Z1497">
        <v>23</v>
      </c>
      <c r="AA1497">
        <v>22</v>
      </c>
      <c r="AB1497">
        <v>144</v>
      </c>
    </row>
    <row r="1498" spans="1:28" x14ac:dyDescent="0.2">
      <c r="A1498" s="4">
        <v>38491199</v>
      </c>
      <c r="B1498" s="1">
        <v>43654</v>
      </c>
      <c r="C1498" s="13">
        <v>0.85362893518518523</v>
      </c>
      <c r="D1498" t="s">
        <v>129</v>
      </c>
      <c r="E1498" t="s">
        <v>130</v>
      </c>
      <c r="F1498">
        <v>2.1800000000000002</v>
      </c>
      <c r="G1498" t="s">
        <v>130</v>
      </c>
      <c r="H1498">
        <v>35.862000000000002</v>
      </c>
      <c r="I1498">
        <v>-117.7</v>
      </c>
      <c r="J1498">
        <v>9.4</v>
      </c>
      <c r="K1498" t="s">
        <v>131</v>
      </c>
      <c r="L1498">
        <v>46</v>
      </c>
      <c r="M1498">
        <v>0.18</v>
      </c>
      <c r="N1498">
        <v>0.24</v>
      </c>
      <c r="O1498">
        <v>0.66</v>
      </c>
      <c r="P1498">
        <v>0</v>
      </c>
      <c r="Q1498">
        <v>309</v>
      </c>
      <c r="R1498">
        <v>83</v>
      </c>
      <c r="S1498">
        <v>147</v>
      </c>
      <c r="T1498">
        <v>21</v>
      </c>
      <c r="U1498">
        <v>27</v>
      </c>
      <c r="V1498">
        <v>22</v>
      </c>
      <c r="W1498">
        <v>10</v>
      </c>
      <c r="X1498" t="s">
        <v>131</v>
      </c>
      <c r="Y1498">
        <v>82</v>
      </c>
      <c r="Z1498">
        <v>42</v>
      </c>
      <c r="AA1498">
        <v>18</v>
      </c>
      <c r="AB1498">
        <v>105</v>
      </c>
    </row>
    <row r="1499" spans="1:28" x14ac:dyDescent="0.2">
      <c r="A1499" s="4">
        <v>38491215</v>
      </c>
      <c r="B1499" s="1">
        <v>43654</v>
      </c>
      <c r="C1499" s="13">
        <v>0.85410613425925919</v>
      </c>
      <c r="D1499" t="s">
        <v>129</v>
      </c>
      <c r="E1499" t="s">
        <v>130</v>
      </c>
      <c r="F1499">
        <v>2.72</v>
      </c>
      <c r="G1499" t="s">
        <v>130</v>
      </c>
      <c r="H1499">
        <v>35.770000000000003</v>
      </c>
      <c r="I1499">
        <v>-117.589</v>
      </c>
      <c r="J1499">
        <v>4.2</v>
      </c>
      <c r="K1499" t="s">
        <v>131</v>
      </c>
      <c r="L1499">
        <v>62</v>
      </c>
      <c r="M1499">
        <v>0.16</v>
      </c>
      <c r="N1499">
        <v>0.2</v>
      </c>
      <c r="O1499">
        <v>0.31</v>
      </c>
      <c r="P1499">
        <v>0</v>
      </c>
      <c r="Q1499">
        <v>184</v>
      </c>
      <c r="R1499">
        <v>89</v>
      </c>
      <c r="S1499">
        <v>169</v>
      </c>
      <c r="T1499">
        <v>26</v>
      </c>
      <c r="U1499">
        <v>24</v>
      </c>
      <c r="V1499">
        <v>16</v>
      </c>
      <c r="W1499">
        <v>18</v>
      </c>
      <c r="X1499" t="s">
        <v>131</v>
      </c>
      <c r="Y1499">
        <v>90</v>
      </c>
      <c r="Z1499">
        <v>62</v>
      </c>
      <c r="AA1499">
        <v>15</v>
      </c>
      <c r="AB1499">
        <v>65</v>
      </c>
    </row>
    <row r="1500" spans="1:28" x14ac:dyDescent="0.2">
      <c r="A1500" s="4">
        <v>38491231</v>
      </c>
      <c r="B1500" s="1">
        <v>43654</v>
      </c>
      <c r="C1500" s="13">
        <v>0.85528912037037041</v>
      </c>
      <c r="D1500" t="s">
        <v>129</v>
      </c>
      <c r="E1500" t="s">
        <v>130</v>
      </c>
      <c r="F1500">
        <v>2.09</v>
      </c>
      <c r="G1500" t="s">
        <v>130</v>
      </c>
      <c r="H1500">
        <v>35.554000000000002</v>
      </c>
      <c r="I1500">
        <v>-117.34699999999999</v>
      </c>
      <c r="J1500">
        <v>7.4</v>
      </c>
      <c r="K1500" t="s">
        <v>131</v>
      </c>
      <c r="L1500">
        <v>39</v>
      </c>
      <c r="M1500">
        <v>0.22</v>
      </c>
      <c r="N1500">
        <v>0.44</v>
      </c>
      <c r="O1500">
        <v>0.86</v>
      </c>
      <c r="P1500">
        <v>0</v>
      </c>
      <c r="Q1500">
        <v>142</v>
      </c>
      <c r="R1500">
        <v>87</v>
      </c>
      <c r="S1500">
        <v>-177</v>
      </c>
      <c r="T1500">
        <v>21</v>
      </c>
      <c r="U1500">
        <v>24</v>
      </c>
      <c r="V1500">
        <v>16</v>
      </c>
      <c r="W1500">
        <v>20</v>
      </c>
      <c r="X1500" t="s">
        <v>131</v>
      </c>
      <c r="Y1500">
        <v>93</v>
      </c>
      <c r="Z1500">
        <v>23</v>
      </c>
      <c r="AA1500">
        <v>13</v>
      </c>
      <c r="AB1500">
        <v>150</v>
      </c>
    </row>
    <row r="1501" spans="1:28" ht="17" x14ac:dyDescent="0.25">
      <c r="A1501" s="3">
        <v>38491343</v>
      </c>
      <c r="B1501" s="1">
        <v>43654</v>
      </c>
      <c r="C1501" s="13">
        <v>0.86268090277777787</v>
      </c>
      <c r="D1501" t="s">
        <v>129</v>
      </c>
      <c r="E1501" t="s">
        <v>130</v>
      </c>
      <c r="F1501">
        <v>2.63</v>
      </c>
      <c r="G1501" t="s">
        <v>130</v>
      </c>
      <c r="H1501">
        <v>35.911999999999999</v>
      </c>
      <c r="I1501">
        <v>-117.735</v>
      </c>
      <c r="J1501">
        <v>2.9</v>
      </c>
      <c r="K1501" t="s">
        <v>131</v>
      </c>
      <c r="L1501">
        <v>55</v>
      </c>
      <c r="M1501">
        <v>0.12</v>
      </c>
      <c r="N1501">
        <v>0.13</v>
      </c>
      <c r="O1501">
        <v>0.61</v>
      </c>
      <c r="P1501">
        <v>0</v>
      </c>
      <c r="Q1501">
        <v>263</v>
      </c>
      <c r="R1501">
        <v>48</v>
      </c>
      <c r="S1501">
        <v>-97</v>
      </c>
      <c r="T1501">
        <v>39</v>
      </c>
      <c r="U1501">
        <v>46</v>
      </c>
      <c r="V1501">
        <v>12</v>
      </c>
      <c r="W1501">
        <v>14</v>
      </c>
      <c r="X1501" t="s">
        <v>134</v>
      </c>
      <c r="Y1501">
        <v>40</v>
      </c>
      <c r="Z1501">
        <v>56</v>
      </c>
      <c r="AA1501">
        <v>11</v>
      </c>
      <c r="AB1501">
        <v>46</v>
      </c>
    </row>
    <row r="1502" spans="1:28" x14ac:dyDescent="0.2">
      <c r="A1502" s="4">
        <v>38491399</v>
      </c>
      <c r="B1502" s="1">
        <v>43654</v>
      </c>
      <c r="C1502" s="13">
        <v>0.86668194444444435</v>
      </c>
      <c r="D1502" t="s">
        <v>129</v>
      </c>
      <c r="E1502" t="s">
        <v>130</v>
      </c>
      <c r="F1502">
        <v>2.08</v>
      </c>
      <c r="G1502" t="s">
        <v>130</v>
      </c>
      <c r="H1502">
        <v>35.534999999999997</v>
      </c>
      <c r="I1502">
        <v>-117.363</v>
      </c>
      <c r="J1502">
        <v>8.5</v>
      </c>
      <c r="K1502" t="s">
        <v>131</v>
      </c>
      <c r="L1502">
        <v>49</v>
      </c>
      <c r="M1502">
        <v>0.24</v>
      </c>
      <c r="N1502">
        <v>0.4</v>
      </c>
      <c r="O1502">
        <v>0.7</v>
      </c>
      <c r="P1502">
        <v>0</v>
      </c>
      <c r="Q1502">
        <v>129</v>
      </c>
      <c r="R1502">
        <v>71</v>
      </c>
      <c r="S1502">
        <v>-142</v>
      </c>
      <c r="T1502">
        <v>26</v>
      </c>
      <c r="U1502">
        <v>37</v>
      </c>
      <c r="V1502">
        <v>22</v>
      </c>
      <c r="W1502">
        <v>13</v>
      </c>
      <c r="X1502" t="s">
        <v>133</v>
      </c>
      <c r="Y1502">
        <v>71</v>
      </c>
      <c r="Z1502">
        <v>22</v>
      </c>
      <c r="AA1502">
        <v>21</v>
      </c>
      <c r="AB1502">
        <v>142</v>
      </c>
    </row>
    <row r="1503" spans="1:28" x14ac:dyDescent="0.2">
      <c r="A1503" s="4">
        <v>38491423</v>
      </c>
      <c r="B1503" s="1">
        <v>43654</v>
      </c>
      <c r="C1503" s="13">
        <v>0.86775914351851846</v>
      </c>
      <c r="D1503" t="s">
        <v>129</v>
      </c>
      <c r="E1503" t="s">
        <v>130</v>
      </c>
      <c r="F1503">
        <v>2.81</v>
      </c>
      <c r="G1503" t="s">
        <v>130</v>
      </c>
      <c r="H1503">
        <v>35.598999999999997</v>
      </c>
      <c r="I1503">
        <v>-117.398</v>
      </c>
      <c r="J1503">
        <v>4.5</v>
      </c>
      <c r="K1503" t="s">
        <v>131</v>
      </c>
      <c r="L1503">
        <v>69</v>
      </c>
      <c r="M1503">
        <v>0.14000000000000001</v>
      </c>
      <c r="N1503">
        <v>0.17</v>
      </c>
      <c r="O1503">
        <v>0.36</v>
      </c>
      <c r="P1503">
        <v>0</v>
      </c>
      <c r="Q1503">
        <v>149</v>
      </c>
      <c r="R1503">
        <v>82</v>
      </c>
      <c r="S1503">
        <v>159</v>
      </c>
      <c r="T1503">
        <v>23</v>
      </c>
      <c r="U1503">
        <v>24</v>
      </c>
      <c r="V1503">
        <v>29</v>
      </c>
      <c r="W1503">
        <v>11</v>
      </c>
      <c r="X1503" t="s">
        <v>133</v>
      </c>
      <c r="Y1503">
        <v>78</v>
      </c>
      <c r="Z1503">
        <v>56</v>
      </c>
      <c r="AA1503">
        <v>26</v>
      </c>
      <c r="AB1503">
        <v>57</v>
      </c>
    </row>
    <row r="1504" spans="1:28" x14ac:dyDescent="0.2">
      <c r="A1504" s="4">
        <v>38491447</v>
      </c>
      <c r="B1504" s="1">
        <v>43654</v>
      </c>
      <c r="C1504" s="13">
        <v>0.86907453703703708</v>
      </c>
      <c r="D1504" t="s">
        <v>129</v>
      </c>
      <c r="E1504" t="s">
        <v>130</v>
      </c>
      <c r="F1504">
        <v>2.44</v>
      </c>
      <c r="G1504" t="s">
        <v>130</v>
      </c>
      <c r="H1504">
        <v>35.865000000000002</v>
      </c>
      <c r="I1504">
        <v>-117.699</v>
      </c>
      <c r="J1504">
        <v>5.2</v>
      </c>
      <c r="K1504" t="s">
        <v>131</v>
      </c>
      <c r="L1504">
        <v>49</v>
      </c>
      <c r="M1504">
        <v>0.17</v>
      </c>
      <c r="N1504">
        <v>0.21</v>
      </c>
      <c r="O1504">
        <v>0.53</v>
      </c>
      <c r="P1504">
        <v>0</v>
      </c>
      <c r="Q1504">
        <v>190</v>
      </c>
      <c r="R1504">
        <v>65</v>
      </c>
      <c r="S1504">
        <v>-133</v>
      </c>
      <c r="T1504">
        <v>22</v>
      </c>
      <c r="U1504">
        <v>18</v>
      </c>
      <c r="V1504">
        <v>27</v>
      </c>
      <c r="W1504">
        <v>26</v>
      </c>
      <c r="X1504" t="s">
        <v>131</v>
      </c>
      <c r="Y1504">
        <v>94</v>
      </c>
      <c r="Z1504">
        <v>48</v>
      </c>
      <c r="AA1504">
        <v>18</v>
      </c>
      <c r="AB1504">
        <v>53</v>
      </c>
    </row>
    <row r="1505" spans="1:28" x14ac:dyDescent="0.2">
      <c r="A1505" s="4">
        <v>38491455</v>
      </c>
      <c r="B1505" s="1">
        <v>43654</v>
      </c>
      <c r="C1505" s="13">
        <v>0.87004629629629626</v>
      </c>
      <c r="D1505" t="s">
        <v>129</v>
      </c>
      <c r="E1505" t="s">
        <v>130</v>
      </c>
      <c r="F1505">
        <v>2.16</v>
      </c>
      <c r="G1505" t="s">
        <v>130</v>
      </c>
      <c r="H1505">
        <v>35.942</v>
      </c>
      <c r="I1505">
        <v>-117.70099999999999</v>
      </c>
      <c r="J1505">
        <v>2.2999999999999998</v>
      </c>
      <c r="K1505" t="s">
        <v>131</v>
      </c>
      <c r="L1505">
        <v>41</v>
      </c>
      <c r="M1505">
        <v>0.16</v>
      </c>
      <c r="N1505">
        <v>0.17</v>
      </c>
      <c r="O1505">
        <v>0.28000000000000003</v>
      </c>
      <c r="P1505">
        <v>0</v>
      </c>
      <c r="Q1505">
        <v>53</v>
      </c>
      <c r="R1505">
        <v>16</v>
      </c>
      <c r="S1505">
        <v>-8</v>
      </c>
      <c r="T1505">
        <v>20</v>
      </c>
      <c r="U1505">
        <v>24</v>
      </c>
      <c r="V1505">
        <v>20</v>
      </c>
      <c r="W1505">
        <v>33</v>
      </c>
      <c r="X1505" t="s">
        <v>131</v>
      </c>
      <c r="Y1505">
        <v>100</v>
      </c>
      <c r="Z1505">
        <v>63</v>
      </c>
      <c r="AA1505">
        <v>15</v>
      </c>
      <c r="AB1505">
        <v>42</v>
      </c>
    </row>
    <row r="1506" spans="1:28" ht="17" x14ac:dyDescent="0.25">
      <c r="A1506" s="3">
        <v>38491655</v>
      </c>
      <c r="B1506" s="1">
        <v>43654</v>
      </c>
      <c r="C1506" s="13">
        <v>0.87915173611111108</v>
      </c>
      <c r="D1506" t="s">
        <v>129</v>
      </c>
      <c r="E1506" t="s">
        <v>130</v>
      </c>
      <c r="F1506">
        <v>2.66</v>
      </c>
      <c r="G1506" t="s">
        <v>130</v>
      </c>
      <c r="H1506">
        <v>35.911000000000001</v>
      </c>
      <c r="I1506">
        <v>-117.696</v>
      </c>
      <c r="J1506">
        <v>2.8</v>
      </c>
      <c r="K1506" t="s">
        <v>131</v>
      </c>
      <c r="L1506">
        <v>59</v>
      </c>
      <c r="M1506">
        <v>0.13</v>
      </c>
      <c r="N1506">
        <v>0.13</v>
      </c>
      <c r="O1506">
        <v>0.3</v>
      </c>
      <c r="P1506">
        <v>0</v>
      </c>
      <c r="Q1506">
        <v>340</v>
      </c>
      <c r="R1506">
        <v>84</v>
      </c>
      <c r="S1506">
        <v>152</v>
      </c>
      <c r="T1506">
        <v>22</v>
      </c>
      <c r="U1506">
        <v>17</v>
      </c>
      <c r="V1506">
        <v>22</v>
      </c>
      <c r="W1506">
        <v>18</v>
      </c>
      <c r="X1506" t="s">
        <v>131</v>
      </c>
      <c r="Y1506">
        <v>92</v>
      </c>
      <c r="Z1506">
        <v>69</v>
      </c>
      <c r="AA1506">
        <v>20</v>
      </c>
      <c r="AB1506">
        <v>40</v>
      </c>
    </row>
    <row r="1507" spans="1:28" ht="17" x14ac:dyDescent="0.25">
      <c r="A1507" s="3">
        <v>38491751</v>
      </c>
      <c r="B1507" s="1">
        <v>43654</v>
      </c>
      <c r="C1507" s="13">
        <v>0.88812743055555554</v>
      </c>
      <c r="D1507" t="s">
        <v>129</v>
      </c>
      <c r="E1507" t="s">
        <v>130</v>
      </c>
      <c r="F1507">
        <v>2.42</v>
      </c>
      <c r="G1507" t="s">
        <v>130</v>
      </c>
      <c r="H1507">
        <v>35.960999999999999</v>
      </c>
      <c r="I1507">
        <v>-117.47199999999999</v>
      </c>
      <c r="J1507">
        <v>5</v>
      </c>
      <c r="K1507" t="s">
        <v>131</v>
      </c>
      <c r="L1507">
        <v>46</v>
      </c>
      <c r="M1507">
        <v>0.18</v>
      </c>
      <c r="N1507">
        <v>0.3</v>
      </c>
      <c r="O1507">
        <v>1.45</v>
      </c>
      <c r="P1507">
        <v>0</v>
      </c>
      <c r="Q1507">
        <v>296</v>
      </c>
      <c r="R1507">
        <v>77</v>
      </c>
      <c r="S1507">
        <v>-158</v>
      </c>
      <c r="T1507">
        <v>40</v>
      </c>
      <c r="U1507">
        <v>31</v>
      </c>
      <c r="V1507">
        <v>22</v>
      </c>
      <c r="W1507">
        <v>23</v>
      </c>
      <c r="X1507" t="s">
        <v>132</v>
      </c>
      <c r="Y1507">
        <v>56</v>
      </c>
      <c r="Z1507">
        <v>48</v>
      </c>
      <c r="AA1507">
        <v>19</v>
      </c>
      <c r="AB1507">
        <v>48</v>
      </c>
    </row>
    <row r="1508" spans="1:28" x14ac:dyDescent="0.2">
      <c r="A1508" s="4">
        <v>38491783</v>
      </c>
      <c r="B1508" s="1">
        <v>43654</v>
      </c>
      <c r="C1508" s="13">
        <v>0.89146678240740751</v>
      </c>
      <c r="D1508" t="s">
        <v>129</v>
      </c>
      <c r="E1508" t="s">
        <v>130</v>
      </c>
      <c r="F1508">
        <v>2.15</v>
      </c>
      <c r="G1508" t="s">
        <v>130</v>
      </c>
      <c r="H1508">
        <v>35.770000000000003</v>
      </c>
      <c r="I1508">
        <v>-117.598</v>
      </c>
      <c r="J1508">
        <v>1.7</v>
      </c>
      <c r="K1508" t="s">
        <v>131</v>
      </c>
      <c r="L1508">
        <v>49</v>
      </c>
      <c r="M1508">
        <v>0.19</v>
      </c>
      <c r="N1508">
        <v>0.21</v>
      </c>
      <c r="O1508">
        <v>0.3</v>
      </c>
      <c r="P1508">
        <v>0</v>
      </c>
      <c r="Q1508">
        <v>193</v>
      </c>
      <c r="R1508">
        <v>86</v>
      </c>
      <c r="S1508">
        <v>160</v>
      </c>
      <c r="T1508">
        <v>27</v>
      </c>
      <c r="U1508">
        <v>24</v>
      </c>
      <c r="V1508">
        <v>20</v>
      </c>
      <c r="W1508">
        <v>28</v>
      </c>
      <c r="X1508" t="s">
        <v>133</v>
      </c>
      <c r="Y1508">
        <v>86</v>
      </c>
      <c r="Z1508">
        <v>70</v>
      </c>
      <c r="AA1508">
        <v>18</v>
      </c>
      <c r="AB1508">
        <v>54</v>
      </c>
    </row>
    <row r="1509" spans="1:28" x14ac:dyDescent="0.2">
      <c r="A1509" s="4">
        <v>38491855</v>
      </c>
      <c r="B1509" s="1">
        <v>43654</v>
      </c>
      <c r="C1509" s="13">
        <v>0.89635439814814821</v>
      </c>
      <c r="D1509" t="s">
        <v>129</v>
      </c>
      <c r="E1509" t="s">
        <v>130</v>
      </c>
      <c r="F1509">
        <v>2.0699999999999998</v>
      </c>
      <c r="G1509" t="s">
        <v>130</v>
      </c>
      <c r="H1509">
        <v>35.749000000000002</v>
      </c>
      <c r="I1509">
        <v>-117.574</v>
      </c>
      <c r="J1509">
        <v>4.2</v>
      </c>
      <c r="K1509" t="s">
        <v>131</v>
      </c>
      <c r="L1509">
        <v>49</v>
      </c>
      <c r="M1509">
        <v>0.21</v>
      </c>
      <c r="N1509">
        <v>0.28000000000000003</v>
      </c>
      <c r="O1509">
        <v>0.5</v>
      </c>
      <c r="P1509">
        <v>0</v>
      </c>
      <c r="Q1509">
        <v>26</v>
      </c>
      <c r="R1509">
        <v>88</v>
      </c>
      <c r="S1509">
        <v>-155</v>
      </c>
      <c r="T1509">
        <v>30</v>
      </c>
      <c r="U1509">
        <v>27</v>
      </c>
      <c r="V1509">
        <v>19</v>
      </c>
      <c r="W1509">
        <v>22</v>
      </c>
      <c r="X1509" t="s">
        <v>133</v>
      </c>
      <c r="Y1509">
        <v>83</v>
      </c>
      <c r="Z1509">
        <v>62</v>
      </c>
      <c r="AA1509">
        <v>21</v>
      </c>
      <c r="AB1509">
        <v>57</v>
      </c>
    </row>
    <row r="1510" spans="1:28" x14ac:dyDescent="0.2">
      <c r="A1510" s="4">
        <v>38491863</v>
      </c>
      <c r="B1510" s="1">
        <v>43654</v>
      </c>
      <c r="C1510" s="13">
        <v>0.89672881944444438</v>
      </c>
      <c r="D1510" t="s">
        <v>129</v>
      </c>
      <c r="E1510" t="s">
        <v>130</v>
      </c>
      <c r="F1510">
        <v>2.2000000000000002</v>
      </c>
      <c r="G1510" t="s">
        <v>130</v>
      </c>
      <c r="H1510">
        <v>35.875999999999998</v>
      </c>
      <c r="I1510">
        <v>-117.71899999999999</v>
      </c>
      <c r="J1510">
        <v>2.2999999999999998</v>
      </c>
      <c r="K1510" t="s">
        <v>131</v>
      </c>
      <c r="L1510">
        <v>44</v>
      </c>
      <c r="M1510">
        <v>0.18</v>
      </c>
      <c r="N1510">
        <v>0.21</v>
      </c>
      <c r="O1510">
        <v>0.33</v>
      </c>
      <c r="P1510">
        <v>0</v>
      </c>
      <c r="Q1510">
        <v>348</v>
      </c>
      <c r="R1510">
        <v>73</v>
      </c>
      <c r="S1510">
        <v>-170</v>
      </c>
      <c r="T1510">
        <v>30</v>
      </c>
      <c r="U1510">
        <v>37</v>
      </c>
      <c r="V1510">
        <v>18</v>
      </c>
      <c r="W1510">
        <v>29</v>
      </c>
      <c r="X1510" t="s">
        <v>133</v>
      </c>
      <c r="Y1510">
        <v>60</v>
      </c>
      <c r="Z1510">
        <v>65</v>
      </c>
      <c r="AA1510">
        <v>13</v>
      </c>
      <c r="AB1510">
        <v>55</v>
      </c>
    </row>
    <row r="1511" spans="1:28" x14ac:dyDescent="0.2">
      <c r="A1511" s="4">
        <v>38491879</v>
      </c>
      <c r="B1511" s="1">
        <v>43654</v>
      </c>
      <c r="C1511" s="13">
        <v>0.89834467592592582</v>
      </c>
      <c r="D1511" t="s">
        <v>129</v>
      </c>
      <c r="E1511" t="s">
        <v>130</v>
      </c>
      <c r="F1511">
        <v>2.63</v>
      </c>
      <c r="G1511" t="s">
        <v>130</v>
      </c>
      <c r="H1511">
        <v>35.814</v>
      </c>
      <c r="I1511">
        <v>-117.63800000000001</v>
      </c>
      <c r="J1511">
        <v>7</v>
      </c>
      <c r="K1511" t="s">
        <v>131</v>
      </c>
      <c r="L1511">
        <v>71</v>
      </c>
      <c r="M1511">
        <v>0.12</v>
      </c>
      <c r="N1511">
        <v>0.12</v>
      </c>
      <c r="O1511">
        <v>0.28000000000000003</v>
      </c>
      <c r="P1511">
        <v>0</v>
      </c>
      <c r="Q1511">
        <v>215</v>
      </c>
      <c r="R1511">
        <v>77</v>
      </c>
      <c r="S1511">
        <v>168</v>
      </c>
      <c r="T1511">
        <v>18</v>
      </c>
      <c r="U1511">
        <v>20</v>
      </c>
      <c r="V1511">
        <v>25</v>
      </c>
      <c r="W1511">
        <v>18</v>
      </c>
      <c r="X1511" t="s">
        <v>131</v>
      </c>
      <c r="Y1511">
        <v>94</v>
      </c>
      <c r="Z1511">
        <v>26</v>
      </c>
      <c r="AA1511">
        <v>27</v>
      </c>
      <c r="AB1511">
        <v>122</v>
      </c>
    </row>
    <row r="1512" spans="1:28" x14ac:dyDescent="0.2">
      <c r="A1512" s="4">
        <v>38491959</v>
      </c>
      <c r="B1512" s="1">
        <v>43654</v>
      </c>
      <c r="C1512" s="13">
        <v>0.90503182870370369</v>
      </c>
      <c r="D1512" t="s">
        <v>129</v>
      </c>
      <c r="E1512" t="s">
        <v>130</v>
      </c>
      <c r="F1512">
        <v>2.27</v>
      </c>
      <c r="G1512" t="s">
        <v>130</v>
      </c>
      <c r="H1512">
        <v>35.656999999999996</v>
      </c>
      <c r="I1512">
        <v>-117.529</v>
      </c>
      <c r="J1512">
        <v>9.4</v>
      </c>
      <c r="K1512" t="s">
        <v>131</v>
      </c>
      <c r="L1512">
        <v>46</v>
      </c>
      <c r="M1512">
        <v>0.25</v>
      </c>
      <c r="N1512">
        <v>0.35</v>
      </c>
      <c r="O1512">
        <v>0.64</v>
      </c>
      <c r="P1512">
        <v>0</v>
      </c>
      <c r="Q1512">
        <v>152</v>
      </c>
      <c r="R1512">
        <v>90</v>
      </c>
      <c r="S1512">
        <v>-171</v>
      </c>
      <c r="T1512">
        <v>24</v>
      </c>
      <c r="U1512">
        <v>26</v>
      </c>
      <c r="V1512">
        <v>21</v>
      </c>
      <c r="W1512">
        <v>28</v>
      </c>
      <c r="X1512" t="s">
        <v>133</v>
      </c>
      <c r="Y1512">
        <v>83</v>
      </c>
      <c r="Z1512">
        <v>32</v>
      </c>
      <c r="AA1512">
        <v>19</v>
      </c>
      <c r="AB1512">
        <v>133</v>
      </c>
    </row>
    <row r="1513" spans="1:28" x14ac:dyDescent="0.2">
      <c r="A1513" s="4">
        <v>38492015</v>
      </c>
      <c r="B1513" s="1">
        <v>43654</v>
      </c>
      <c r="C1513" s="13">
        <v>0.90895138888888882</v>
      </c>
      <c r="D1513" t="s">
        <v>129</v>
      </c>
      <c r="E1513" t="s">
        <v>130</v>
      </c>
      <c r="F1513">
        <v>2.89</v>
      </c>
      <c r="G1513" t="s">
        <v>130</v>
      </c>
      <c r="H1513">
        <v>35.645000000000003</v>
      </c>
      <c r="I1513">
        <v>-117.453</v>
      </c>
      <c r="J1513">
        <v>3.1</v>
      </c>
      <c r="K1513" t="s">
        <v>131</v>
      </c>
      <c r="L1513">
        <v>73</v>
      </c>
      <c r="M1513">
        <v>0.13</v>
      </c>
      <c r="N1513">
        <v>0.14000000000000001</v>
      </c>
      <c r="O1513">
        <v>0.2</v>
      </c>
      <c r="P1513">
        <v>0</v>
      </c>
      <c r="Q1513">
        <v>92</v>
      </c>
      <c r="R1513">
        <v>20</v>
      </c>
      <c r="S1513">
        <v>62</v>
      </c>
      <c r="T1513">
        <v>21</v>
      </c>
      <c r="U1513">
        <v>34</v>
      </c>
      <c r="V1513">
        <v>27</v>
      </c>
      <c r="W1513">
        <v>22</v>
      </c>
      <c r="X1513" t="s">
        <v>133</v>
      </c>
      <c r="Y1513">
        <v>69</v>
      </c>
      <c r="Z1513">
        <v>64</v>
      </c>
      <c r="AA1513">
        <v>27</v>
      </c>
      <c r="AB1513">
        <v>55</v>
      </c>
    </row>
    <row r="1514" spans="1:28" x14ac:dyDescent="0.2">
      <c r="A1514" s="4">
        <v>38492047</v>
      </c>
      <c r="B1514" s="1">
        <v>43654</v>
      </c>
      <c r="C1514" s="13">
        <v>0.91117025462962964</v>
      </c>
      <c r="D1514" t="s">
        <v>129</v>
      </c>
      <c r="E1514" t="s">
        <v>130</v>
      </c>
      <c r="F1514">
        <v>2.12</v>
      </c>
      <c r="G1514" t="s">
        <v>130</v>
      </c>
      <c r="H1514">
        <v>35.709000000000003</v>
      </c>
      <c r="I1514">
        <v>-117.517</v>
      </c>
      <c r="J1514">
        <v>10.199999999999999</v>
      </c>
      <c r="K1514" t="s">
        <v>131</v>
      </c>
      <c r="L1514">
        <v>53</v>
      </c>
      <c r="M1514">
        <v>0.19</v>
      </c>
      <c r="N1514">
        <v>0.26</v>
      </c>
      <c r="O1514">
        <v>0.47</v>
      </c>
      <c r="P1514">
        <v>0</v>
      </c>
      <c r="Q1514">
        <v>152</v>
      </c>
      <c r="R1514">
        <v>86</v>
      </c>
      <c r="S1514">
        <v>178</v>
      </c>
      <c r="T1514">
        <v>28</v>
      </c>
      <c r="U1514">
        <v>21</v>
      </c>
      <c r="V1514">
        <v>19</v>
      </c>
      <c r="W1514">
        <v>20</v>
      </c>
      <c r="X1514" t="s">
        <v>131</v>
      </c>
      <c r="Y1514">
        <v>87</v>
      </c>
      <c r="Z1514">
        <v>32</v>
      </c>
      <c r="AA1514">
        <v>14</v>
      </c>
      <c r="AB1514">
        <v>129</v>
      </c>
    </row>
    <row r="1515" spans="1:28" x14ac:dyDescent="0.2">
      <c r="A1515" s="4">
        <v>38492271</v>
      </c>
      <c r="B1515" s="1">
        <v>43654</v>
      </c>
      <c r="C1515" s="13">
        <v>0.9297368055555556</v>
      </c>
      <c r="D1515" t="s">
        <v>129</v>
      </c>
      <c r="E1515" t="s">
        <v>130</v>
      </c>
      <c r="F1515">
        <v>3.15</v>
      </c>
      <c r="G1515" t="s">
        <v>130</v>
      </c>
      <c r="H1515">
        <v>35.927</v>
      </c>
      <c r="I1515">
        <v>-117.312</v>
      </c>
      <c r="J1515">
        <v>6.9</v>
      </c>
      <c r="K1515" t="s">
        <v>131</v>
      </c>
      <c r="L1515">
        <v>110</v>
      </c>
      <c r="M1515">
        <v>0.15</v>
      </c>
      <c r="N1515">
        <v>0.12</v>
      </c>
      <c r="O1515">
        <v>0.31</v>
      </c>
      <c r="P1515">
        <v>0</v>
      </c>
      <c r="Q1515">
        <v>298</v>
      </c>
      <c r="R1515">
        <v>62</v>
      </c>
      <c r="S1515">
        <v>-152</v>
      </c>
      <c r="T1515">
        <v>14</v>
      </c>
      <c r="U1515">
        <v>20</v>
      </c>
      <c r="V1515">
        <v>39</v>
      </c>
      <c r="W1515">
        <v>14</v>
      </c>
      <c r="X1515" t="s">
        <v>131</v>
      </c>
      <c r="Y1515">
        <v>100</v>
      </c>
      <c r="Z1515">
        <v>33</v>
      </c>
      <c r="AA1515">
        <v>46</v>
      </c>
      <c r="AB1515">
        <v>121</v>
      </c>
    </row>
    <row r="1516" spans="1:28" ht="17" x14ac:dyDescent="0.25">
      <c r="A1516" s="3">
        <v>38492343</v>
      </c>
      <c r="B1516" s="1">
        <v>43654</v>
      </c>
      <c r="C1516" s="13">
        <v>0.93448668981481475</v>
      </c>
      <c r="D1516" t="s">
        <v>129</v>
      </c>
      <c r="E1516" t="s">
        <v>130</v>
      </c>
      <c r="F1516">
        <v>2.61</v>
      </c>
      <c r="G1516" t="s">
        <v>130</v>
      </c>
      <c r="H1516">
        <v>35.631</v>
      </c>
      <c r="I1516">
        <v>-117.43300000000001</v>
      </c>
      <c r="J1516">
        <v>4.5999999999999996</v>
      </c>
      <c r="K1516" t="s">
        <v>131</v>
      </c>
      <c r="L1516">
        <v>55</v>
      </c>
      <c r="M1516">
        <v>0.13</v>
      </c>
      <c r="N1516">
        <v>0.18</v>
      </c>
      <c r="O1516">
        <v>0.32</v>
      </c>
      <c r="P1516">
        <v>0</v>
      </c>
      <c r="Q1516">
        <v>311</v>
      </c>
      <c r="R1516">
        <v>83</v>
      </c>
      <c r="S1516">
        <v>149</v>
      </c>
      <c r="T1516">
        <v>14</v>
      </c>
      <c r="U1516">
        <v>20</v>
      </c>
      <c r="V1516">
        <v>25</v>
      </c>
      <c r="W1516">
        <v>10</v>
      </c>
      <c r="X1516" t="s">
        <v>131</v>
      </c>
      <c r="Y1516">
        <v>100</v>
      </c>
      <c r="Z1516">
        <v>52</v>
      </c>
      <c r="AA1516">
        <v>21</v>
      </c>
      <c r="AB1516">
        <v>61</v>
      </c>
    </row>
    <row r="1517" spans="1:28" x14ac:dyDescent="0.2">
      <c r="A1517" s="4">
        <v>38492375</v>
      </c>
      <c r="B1517" s="1">
        <v>43654</v>
      </c>
      <c r="C1517" s="13">
        <v>0.93803148148148141</v>
      </c>
      <c r="D1517" t="s">
        <v>129</v>
      </c>
      <c r="E1517" t="s">
        <v>130</v>
      </c>
      <c r="F1517">
        <v>2.19</v>
      </c>
      <c r="G1517" t="s">
        <v>130</v>
      </c>
      <c r="H1517">
        <v>35.625999999999998</v>
      </c>
      <c r="I1517">
        <v>-117.428</v>
      </c>
      <c r="J1517">
        <v>1.2</v>
      </c>
      <c r="K1517" t="s">
        <v>131</v>
      </c>
      <c r="L1517">
        <v>45</v>
      </c>
      <c r="M1517">
        <v>0.2</v>
      </c>
      <c r="N1517">
        <v>0.31</v>
      </c>
      <c r="O1517">
        <v>0.44</v>
      </c>
      <c r="P1517">
        <v>0</v>
      </c>
      <c r="Q1517">
        <v>51</v>
      </c>
      <c r="R1517">
        <v>19</v>
      </c>
      <c r="S1517">
        <v>-46</v>
      </c>
      <c r="T1517">
        <v>26</v>
      </c>
      <c r="U1517">
        <v>24</v>
      </c>
      <c r="V1517">
        <v>19</v>
      </c>
      <c r="W1517">
        <v>19</v>
      </c>
      <c r="X1517" t="s">
        <v>131</v>
      </c>
      <c r="Y1517">
        <v>86</v>
      </c>
      <c r="Z1517">
        <v>70</v>
      </c>
      <c r="AA1517">
        <v>21</v>
      </c>
      <c r="AB1517">
        <v>57</v>
      </c>
    </row>
    <row r="1518" spans="1:28" x14ac:dyDescent="0.2">
      <c r="A1518" s="4">
        <v>38492391</v>
      </c>
      <c r="B1518" s="1">
        <v>43654</v>
      </c>
      <c r="C1518" s="13">
        <v>0.9392328703703704</v>
      </c>
      <c r="D1518" t="s">
        <v>129</v>
      </c>
      <c r="E1518" t="s">
        <v>130</v>
      </c>
      <c r="F1518">
        <v>2.3199999999999998</v>
      </c>
      <c r="G1518" t="s">
        <v>130</v>
      </c>
      <c r="H1518">
        <v>35.784999999999997</v>
      </c>
      <c r="I1518">
        <v>-117.605</v>
      </c>
      <c r="J1518">
        <v>6.4</v>
      </c>
      <c r="K1518" t="s">
        <v>131</v>
      </c>
      <c r="L1518">
        <v>53</v>
      </c>
      <c r="M1518">
        <v>0.16</v>
      </c>
      <c r="N1518">
        <v>0.21</v>
      </c>
      <c r="O1518">
        <v>0.4</v>
      </c>
      <c r="P1518">
        <v>0</v>
      </c>
      <c r="Q1518">
        <v>287</v>
      </c>
      <c r="R1518">
        <v>69</v>
      </c>
      <c r="S1518">
        <v>155</v>
      </c>
      <c r="T1518">
        <v>30</v>
      </c>
      <c r="U1518">
        <v>35</v>
      </c>
      <c r="V1518">
        <v>24</v>
      </c>
      <c r="W1518">
        <v>21</v>
      </c>
      <c r="X1518" t="s">
        <v>133</v>
      </c>
      <c r="Y1518">
        <v>61</v>
      </c>
      <c r="Z1518">
        <v>23</v>
      </c>
      <c r="AA1518">
        <v>23</v>
      </c>
      <c r="AB1518">
        <v>138</v>
      </c>
    </row>
    <row r="1519" spans="1:28" ht="17" x14ac:dyDescent="0.25">
      <c r="A1519" s="3">
        <v>38492423</v>
      </c>
      <c r="B1519" s="1">
        <v>43654</v>
      </c>
      <c r="C1519" s="13">
        <v>0.94194120370370371</v>
      </c>
      <c r="D1519" t="s">
        <v>129</v>
      </c>
      <c r="E1519" t="s">
        <v>130</v>
      </c>
      <c r="F1519">
        <v>2.67</v>
      </c>
      <c r="G1519" t="s">
        <v>130</v>
      </c>
      <c r="H1519">
        <v>35.890999999999998</v>
      </c>
      <c r="I1519">
        <v>-117.69199999999999</v>
      </c>
      <c r="J1519">
        <v>4.3</v>
      </c>
      <c r="K1519" t="s">
        <v>131</v>
      </c>
      <c r="L1519">
        <v>65</v>
      </c>
      <c r="M1519">
        <v>0.14000000000000001</v>
      </c>
      <c r="N1519">
        <v>0.13</v>
      </c>
      <c r="O1519">
        <v>0.32</v>
      </c>
      <c r="P1519">
        <v>0</v>
      </c>
      <c r="Q1519">
        <v>174</v>
      </c>
      <c r="R1519">
        <v>81</v>
      </c>
      <c r="S1519">
        <v>167</v>
      </c>
      <c r="T1519">
        <v>25</v>
      </c>
      <c r="U1519">
        <v>27</v>
      </c>
      <c r="V1519">
        <v>23</v>
      </c>
      <c r="W1519">
        <v>9</v>
      </c>
      <c r="X1519" t="s">
        <v>133</v>
      </c>
      <c r="Y1519">
        <v>82</v>
      </c>
      <c r="Z1519">
        <v>52</v>
      </c>
      <c r="AA1519">
        <v>16</v>
      </c>
      <c r="AB1519">
        <v>54</v>
      </c>
    </row>
    <row r="1520" spans="1:28" ht="17" x14ac:dyDescent="0.25">
      <c r="A1520" s="3">
        <v>38492591</v>
      </c>
      <c r="B1520" s="1">
        <v>43654</v>
      </c>
      <c r="C1520" s="13">
        <v>0.95665925925925921</v>
      </c>
      <c r="D1520" t="s">
        <v>129</v>
      </c>
      <c r="E1520" t="s">
        <v>130</v>
      </c>
      <c r="F1520">
        <v>2.12</v>
      </c>
      <c r="G1520" t="s">
        <v>130</v>
      </c>
      <c r="H1520">
        <v>35.619</v>
      </c>
      <c r="I1520">
        <v>-117.587</v>
      </c>
      <c r="J1520">
        <v>8.9</v>
      </c>
      <c r="K1520" t="s">
        <v>131</v>
      </c>
      <c r="L1520">
        <v>25</v>
      </c>
      <c r="M1520">
        <v>0.12</v>
      </c>
      <c r="N1520">
        <v>0.23</v>
      </c>
      <c r="O1520">
        <v>0.59</v>
      </c>
      <c r="P1520">
        <v>0</v>
      </c>
      <c r="Q1520">
        <v>141</v>
      </c>
      <c r="R1520">
        <v>84</v>
      </c>
      <c r="S1520">
        <v>-177</v>
      </c>
      <c r="T1520">
        <v>24</v>
      </c>
      <c r="U1520">
        <v>30</v>
      </c>
      <c r="V1520">
        <v>20</v>
      </c>
      <c r="W1520">
        <v>20</v>
      </c>
      <c r="X1520" t="s">
        <v>133</v>
      </c>
      <c r="Y1520">
        <v>78</v>
      </c>
      <c r="Z1520">
        <v>42</v>
      </c>
      <c r="AA1520">
        <v>9</v>
      </c>
      <c r="AB1520">
        <v>121</v>
      </c>
    </row>
    <row r="1521" spans="1:28" x14ac:dyDescent="0.2">
      <c r="A1521" s="4">
        <v>38492655</v>
      </c>
      <c r="B1521" s="1">
        <v>43654</v>
      </c>
      <c r="C1521" s="13">
        <v>0.96172175925925929</v>
      </c>
      <c r="D1521" t="s">
        <v>129</v>
      </c>
      <c r="E1521" t="s">
        <v>130</v>
      </c>
      <c r="F1521">
        <v>2.41</v>
      </c>
      <c r="G1521" t="s">
        <v>130</v>
      </c>
      <c r="H1521">
        <v>35.911000000000001</v>
      </c>
      <c r="I1521">
        <v>-117.741</v>
      </c>
      <c r="J1521">
        <v>2.7</v>
      </c>
      <c r="K1521" t="s">
        <v>131</v>
      </c>
      <c r="L1521">
        <v>47</v>
      </c>
      <c r="M1521">
        <v>0.15</v>
      </c>
      <c r="N1521">
        <v>0.17</v>
      </c>
      <c r="O1521">
        <v>0.35</v>
      </c>
      <c r="P1521">
        <v>0</v>
      </c>
      <c r="Q1521">
        <v>175</v>
      </c>
      <c r="R1521">
        <v>45</v>
      </c>
      <c r="S1521">
        <v>-77</v>
      </c>
      <c r="T1521">
        <v>21</v>
      </c>
      <c r="U1521">
        <v>20</v>
      </c>
      <c r="V1521">
        <v>24</v>
      </c>
      <c r="W1521">
        <v>22</v>
      </c>
      <c r="X1521" t="s">
        <v>131</v>
      </c>
      <c r="Y1521">
        <v>95</v>
      </c>
      <c r="Z1521">
        <v>56</v>
      </c>
      <c r="AA1521">
        <v>14</v>
      </c>
      <c r="AB1521">
        <v>56</v>
      </c>
    </row>
    <row r="1522" spans="1:28" x14ac:dyDescent="0.2">
      <c r="A1522" s="4">
        <v>38492695</v>
      </c>
      <c r="B1522" s="1">
        <v>43654</v>
      </c>
      <c r="C1522" s="13">
        <v>0.96498912037037032</v>
      </c>
      <c r="D1522" t="s">
        <v>129</v>
      </c>
      <c r="E1522" t="s">
        <v>130</v>
      </c>
      <c r="F1522">
        <v>2.2599999999999998</v>
      </c>
      <c r="G1522" t="s">
        <v>130</v>
      </c>
      <c r="H1522">
        <v>35.878</v>
      </c>
      <c r="I1522">
        <v>-117.726</v>
      </c>
      <c r="J1522">
        <v>2.9</v>
      </c>
      <c r="K1522" t="s">
        <v>131</v>
      </c>
      <c r="L1522">
        <v>44</v>
      </c>
      <c r="M1522">
        <v>0.16</v>
      </c>
      <c r="N1522">
        <v>0.2</v>
      </c>
      <c r="O1522">
        <v>0.53</v>
      </c>
      <c r="P1522">
        <v>0</v>
      </c>
      <c r="Q1522">
        <v>126</v>
      </c>
      <c r="R1522">
        <v>82</v>
      </c>
      <c r="S1522">
        <v>-178</v>
      </c>
      <c r="T1522">
        <v>19</v>
      </c>
      <c r="U1522">
        <v>18</v>
      </c>
      <c r="V1522">
        <v>22</v>
      </c>
      <c r="W1522">
        <v>21</v>
      </c>
      <c r="X1522" t="s">
        <v>131</v>
      </c>
      <c r="Y1522">
        <v>96</v>
      </c>
      <c r="Z1522">
        <v>61</v>
      </c>
      <c r="AA1522">
        <v>15</v>
      </c>
      <c r="AB1522">
        <v>46</v>
      </c>
    </row>
    <row r="1523" spans="1:28" x14ac:dyDescent="0.2">
      <c r="A1523" s="4">
        <v>38492831</v>
      </c>
      <c r="B1523" s="1">
        <v>43654</v>
      </c>
      <c r="C1523" s="13">
        <v>0.97478668981481487</v>
      </c>
      <c r="D1523" t="s">
        <v>129</v>
      </c>
      <c r="E1523" t="s">
        <v>130</v>
      </c>
      <c r="F1523">
        <v>3.31</v>
      </c>
      <c r="G1523" t="s">
        <v>130</v>
      </c>
      <c r="H1523">
        <v>35.628</v>
      </c>
      <c r="I1523">
        <v>-117.429</v>
      </c>
      <c r="J1523">
        <v>4.3</v>
      </c>
      <c r="K1523" t="s">
        <v>131</v>
      </c>
      <c r="L1523">
        <v>117</v>
      </c>
      <c r="M1523">
        <v>0.14000000000000001</v>
      </c>
      <c r="N1523">
        <v>0.11</v>
      </c>
      <c r="O1523">
        <v>0.23</v>
      </c>
      <c r="P1523">
        <v>0</v>
      </c>
      <c r="Q1523">
        <v>310</v>
      </c>
      <c r="R1523">
        <v>90</v>
      </c>
      <c r="S1523">
        <v>154</v>
      </c>
      <c r="T1523">
        <v>17</v>
      </c>
      <c r="U1523">
        <v>24</v>
      </c>
      <c r="V1523">
        <v>35</v>
      </c>
      <c r="W1523">
        <v>12</v>
      </c>
      <c r="X1523" t="s">
        <v>131</v>
      </c>
      <c r="Y1523">
        <v>88</v>
      </c>
      <c r="Z1523">
        <v>55</v>
      </c>
      <c r="AA1523">
        <v>46</v>
      </c>
      <c r="AB1523">
        <v>69</v>
      </c>
    </row>
    <row r="1524" spans="1:28" x14ac:dyDescent="0.2">
      <c r="A1524" s="4">
        <v>38493031</v>
      </c>
      <c r="B1524" s="1">
        <v>43654</v>
      </c>
      <c r="C1524" s="13">
        <v>0.99040706018518521</v>
      </c>
      <c r="D1524" t="s">
        <v>129</v>
      </c>
      <c r="E1524" t="s">
        <v>130</v>
      </c>
      <c r="F1524">
        <v>2.48</v>
      </c>
      <c r="G1524" t="s">
        <v>130</v>
      </c>
      <c r="H1524">
        <v>35.661000000000001</v>
      </c>
      <c r="I1524">
        <v>-117.496</v>
      </c>
      <c r="J1524">
        <v>8.4</v>
      </c>
      <c r="K1524" t="s">
        <v>131</v>
      </c>
      <c r="L1524">
        <v>68</v>
      </c>
      <c r="M1524">
        <v>0.11</v>
      </c>
      <c r="N1524">
        <v>0.13</v>
      </c>
      <c r="O1524">
        <v>0.3</v>
      </c>
      <c r="P1524">
        <v>0</v>
      </c>
      <c r="Q1524">
        <v>293</v>
      </c>
      <c r="R1524">
        <v>87</v>
      </c>
      <c r="S1524">
        <v>175</v>
      </c>
      <c r="T1524">
        <v>17</v>
      </c>
      <c r="U1524">
        <v>19</v>
      </c>
      <c r="V1524">
        <v>24</v>
      </c>
      <c r="W1524">
        <v>1</v>
      </c>
      <c r="X1524" t="s">
        <v>131</v>
      </c>
      <c r="Y1524">
        <v>100</v>
      </c>
      <c r="Z1524">
        <v>28</v>
      </c>
      <c r="AA1524">
        <v>24</v>
      </c>
      <c r="AB1524">
        <v>138</v>
      </c>
    </row>
    <row r="1525" spans="1:28" x14ac:dyDescent="0.2">
      <c r="A1525" s="4">
        <v>38493047</v>
      </c>
      <c r="B1525" s="1">
        <v>43654</v>
      </c>
      <c r="C1525" s="13">
        <v>0.99137974537037044</v>
      </c>
      <c r="D1525" t="s">
        <v>129</v>
      </c>
      <c r="E1525" t="s">
        <v>130</v>
      </c>
      <c r="F1525">
        <v>2.06</v>
      </c>
      <c r="G1525" t="s">
        <v>130</v>
      </c>
      <c r="H1525">
        <v>35.634999999999998</v>
      </c>
      <c r="I1525">
        <v>-117.46</v>
      </c>
      <c r="J1525">
        <v>3.1</v>
      </c>
      <c r="K1525" t="s">
        <v>131</v>
      </c>
      <c r="L1525">
        <v>46</v>
      </c>
      <c r="M1525">
        <v>0.17</v>
      </c>
      <c r="N1525">
        <v>0.27</v>
      </c>
      <c r="O1525">
        <v>0.39</v>
      </c>
      <c r="P1525">
        <v>0</v>
      </c>
      <c r="Q1525">
        <v>294</v>
      </c>
      <c r="R1525">
        <v>83</v>
      </c>
      <c r="S1525">
        <v>94</v>
      </c>
      <c r="T1525">
        <v>23</v>
      </c>
      <c r="U1525">
        <v>39</v>
      </c>
      <c r="V1525">
        <v>22</v>
      </c>
      <c r="W1525">
        <v>27</v>
      </c>
      <c r="X1525" t="s">
        <v>133</v>
      </c>
      <c r="Y1525">
        <v>73</v>
      </c>
      <c r="Z1525">
        <v>68</v>
      </c>
      <c r="AA1525">
        <v>18</v>
      </c>
      <c r="AB1525">
        <v>70</v>
      </c>
    </row>
    <row r="1526" spans="1:28" x14ac:dyDescent="0.2">
      <c r="A1526" s="4">
        <v>38493071</v>
      </c>
      <c r="B1526" s="1">
        <v>43654</v>
      </c>
      <c r="C1526" s="13">
        <v>0.99373715277777774</v>
      </c>
      <c r="D1526" t="s">
        <v>129</v>
      </c>
      <c r="E1526" t="s">
        <v>130</v>
      </c>
      <c r="F1526">
        <v>2.67</v>
      </c>
      <c r="G1526" t="s">
        <v>130</v>
      </c>
      <c r="H1526">
        <v>35.854999999999997</v>
      </c>
      <c r="I1526">
        <v>-117.69199999999999</v>
      </c>
      <c r="J1526">
        <v>7.9</v>
      </c>
      <c r="K1526" t="s">
        <v>131</v>
      </c>
      <c r="L1526">
        <v>73</v>
      </c>
      <c r="M1526">
        <v>0.17</v>
      </c>
      <c r="N1526">
        <v>0.16</v>
      </c>
      <c r="O1526">
        <v>0.5</v>
      </c>
      <c r="P1526">
        <v>0</v>
      </c>
      <c r="Q1526">
        <v>158</v>
      </c>
      <c r="R1526">
        <v>83</v>
      </c>
      <c r="S1526">
        <v>-167</v>
      </c>
      <c r="T1526">
        <v>14</v>
      </c>
      <c r="U1526">
        <v>11</v>
      </c>
      <c r="V1526">
        <v>28</v>
      </c>
      <c r="W1526">
        <v>8</v>
      </c>
      <c r="X1526" t="s">
        <v>131</v>
      </c>
      <c r="Y1526">
        <v>100</v>
      </c>
      <c r="Z1526">
        <v>36</v>
      </c>
      <c r="AA1526">
        <v>27</v>
      </c>
      <c r="AB1526">
        <v>101</v>
      </c>
    </row>
    <row r="1527" spans="1:28" x14ac:dyDescent="0.2">
      <c r="A1527" s="4">
        <v>38493111</v>
      </c>
      <c r="B1527" s="1">
        <v>43654</v>
      </c>
      <c r="C1527" s="13">
        <v>0.99535057870370369</v>
      </c>
      <c r="D1527" t="s">
        <v>129</v>
      </c>
      <c r="E1527" t="s">
        <v>130</v>
      </c>
      <c r="F1527">
        <v>2.0499999999999998</v>
      </c>
      <c r="G1527" t="s">
        <v>130</v>
      </c>
      <c r="H1527">
        <v>35.823</v>
      </c>
      <c r="I1527">
        <v>-117.63</v>
      </c>
      <c r="J1527">
        <v>8.6999999999999993</v>
      </c>
      <c r="K1527" t="s">
        <v>131</v>
      </c>
      <c r="L1527">
        <v>40</v>
      </c>
      <c r="M1527">
        <v>0.18</v>
      </c>
      <c r="N1527">
        <v>0.3</v>
      </c>
      <c r="O1527">
        <v>0.63</v>
      </c>
      <c r="P1527">
        <v>0</v>
      </c>
      <c r="Q1527">
        <v>199</v>
      </c>
      <c r="R1527">
        <v>88</v>
      </c>
      <c r="S1527">
        <v>-179</v>
      </c>
      <c r="T1527">
        <v>17</v>
      </c>
      <c r="U1527">
        <v>18</v>
      </c>
      <c r="V1527">
        <v>21</v>
      </c>
      <c r="W1527">
        <v>9</v>
      </c>
      <c r="X1527" t="s">
        <v>131</v>
      </c>
      <c r="Y1527">
        <v>99</v>
      </c>
      <c r="Z1527">
        <v>34</v>
      </c>
      <c r="AA1527">
        <v>17</v>
      </c>
      <c r="AB1527">
        <v>99</v>
      </c>
    </row>
    <row r="1528" spans="1:28" x14ac:dyDescent="0.2">
      <c r="A1528" s="4">
        <v>38493191</v>
      </c>
      <c r="B1528" s="1">
        <v>43655</v>
      </c>
      <c r="C1528" s="13">
        <v>1.1574074074074073E-5</v>
      </c>
      <c r="D1528" t="s">
        <v>129</v>
      </c>
      <c r="E1528" t="s">
        <v>130</v>
      </c>
      <c r="F1528">
        <v>3.22</v>
      </c>
      <c r="G1528" t="s">
        <v>130</v>
      </c>
      <c r="H1528">
        <v>35.679000000000002</v>
      </c>
      <c r="I1528">
        <v>-117.511</v>
      </c>
      <c r="J1528">
        <v>5</v>
      </c>
      <c r="K1528" t="s">
        <v>131</v>
      </c>
      <c r="L1528">
        <v>115</v>
      </c>
      <c r="M1528">
        <v>0.14000000000000001</v>
      </c>
      <c r="N1528">
        <v>0.1</v>
      </c>
      <c r="O1528">
        <v>0.21</v>
      </c>
      <c r="P1528">
        <v>0</v>
      </c>
      <c r="Q1528">
        <v>325</v>
      </c>
      <c r="R1528">
        <v>88</v>
      </c>
      <c r="S1528">
        <v>-174</v>
      </c>
      <c r="T1528">
        <v>12</v>
      </c>
      <c r="U1528">
        <v>11</v>
      </c>
      <c r="V1528">
        <v>44</v>
      </c>
      <c r="W1528">
        <v>10</v>
      </c>
      <c r="X1528" t="s">
        <v>131</v>
      </c>
      <c r="Y1528">
        <v>100</v>
      </c>
      <c r="Z1528">
        <v>50</v>
      </c>
      <c r="AA1528">
        <v>46</v>
      </c>
      <c r="AB1528">
        <v>77</v>
      </c>
    </row>
    <row r="1529" spans="1:28" ht="17" x14ac:dyDescent="0.25">
      <c r="A1529" s="3">
        <v>38493311</v>
      </c>
      <c r="B1529" s="1">
        <v>43655</v>
      </c>
      <c r="C1529" s="13">
        <v>1.0253819444444444E-2</v>
      </c>
      <c r="D1529" t="s">
        <v>129</v>
      </c>
      <c r="E1529" t="s">
        <v>130</v>
      </c>
      <c r="F1529">
        <v>2.13</v>
      </c>
      <c r="G1529" t="s">
        <v>130</v>
      </c>
      <c r="H1529">
        <v>35.863</v>
      </c>
      <c r="I1529">
        <v>-117.68899999999999</v>
      </c>
      <c r="J1529">
        <v>7.6</v>
      </c>
      <c r="K1529" t="s">
        <v>131</v>
      </c>
      <c r="L1529">
        <v>44</v>
      </c>
      <c r="M1529">
        <v>0.18</v>
      </c>
      <c r="N1529">
        <v>0.22</v>
      </c>
      <c r="O1529">
        <v>0.66</v>
      </c>
      <c r="P1529">
        <v>0</v>
      </c>
      <c r="Q1529">
        <v>159</v>
      </c>
      <c r="R1529">
        <v>48</v>
      </c>
      <c r="S1529">
        <v>-125</v>
      </c>
      <c r="T1529">
        <v>45</v>
      </c>
      <c r="U1529">
        <v>55</v>
      </c>
      <c r="V1529">
        <v>19</v>
      </c>
      <c r="W1529">
        <v>20</v>
      </c>
      <c r="X1529" t="s">
        <v>134</v>
      </c>
      <c r="Y1529">
        <v>51</v>
      </c>
      <c r="Z1529">
        <v>39</v>
      </c>
      <c r="AA1529">
        <v>7</v>
      </c>
      <c r="AB1529">
        <v>96</v>
      </c>
    </row>
    <row r="1530" spans="1:28" x14ac:dyDescent="0.2">
      <c r="A1530" s="4">
        <v>38493335</v>
      </c>
      <c r="B1530" s="1">
        <v>43655</v>
      </c>
      <c r="C1530" s="13">
        <v>1.0536689814814815E-2</v>
      </c>
      <c r="D1530" t="s">
        <v>129</v>
      </c>
      <c r="E1530" t="s">
        <v>130</v>
      </c>
      <c r="F1530">
        <v>2.0699999999999998</v>
      </c>
      <c r="G1530" t="s">
        <v>130</v>
      </c>
      <c r="H1530">
        <v>35.744</v>
      </c>
      <c r="I1530">
        <v>-117.56399999999999</v>
      </c>
      <c r="J1530">
        <v>2.1</v>
      </c>
      <c r="K1530" t="s">
        <v>131</v>
      </c>
      <c r="L1530">
        <v>45</v>
      </c>
      <c r="M1530">
        <v>0.21</v>
      </c>
      <c r="N1530">
        <v>0.25</v>
      </c>
      <c r="O1530">
        <v>0.38</v>
      </c>
      <c r="P1530">
        <v>0</v>
      </c>
      <c r="Q1530">
        <v>292</v>
      </c>
      <c r="R1530">
        <v>81</v>
      </c>
      <c r="S1530">
        <v>179</v>
      </c>
      <c r="T1530">
        <v>26</v>
      </c>
      <c r="U1530">
        <v>29</v>
      </c>
      <c r="V1530">
        <v>18</v>
      </c>
      <c r="W1530">
        <v>28</v>
      </c>
      <c r="X1530" t="s">
        <v>133</v>
      </c>
      <c r="Y1530">
        <v>84</v>
      </c>
      <c r="Z1530">
        <v>71</v>
      </c>
      <c r="AA1530">
        <v>11</v>
      </c>
      <c r="AB1530">
        <v>48</v>
      </c>
    </row>
    <row r="1531" spans="1:28" ht="17" x14ac:dyDescent="0.25">
      <c r="A1531" s="3">
        <v>38493407</v>
      </c>
      <c r="B1531" s="1">
        <v>43655</v>
      </c>
      <c r="C1531" s="13">
        <v>1.4106828703703706E-2</v>
      </c>
      <c r="D1531" t="s">
        <v>129</v>
      </c>
      <c r="E1531" t="s">
        <v>130</v>
      </c>
      <c r="F1531">
        <v>2.77</v>
      </c>
      <c r="G1531" t="s">
        <v>130</v>
      </c>
      <c r="H1531">
        <v>35.661999999999999</v>
      </c>
      <c r="I1531">
        <v>-117.473</v>
      </c>
      <c r="J1531">
        <v>4.3</v>
      </c>
      <c r="K1531" t="s">
        <v>131</v>
      </c>
      <c r="L1531">
        <v>95</v>
      </c>
      <c r="M1531">
        <v>0.15</v>
      </c>
      <c r="N1531">
        <v>0.12</v>
      </c>
      <c r="O1531">
        <v>0.28000000000000003</v>
      </c>
      <c r="P1531">
        <v>0</v>
      </c>
      <c r="Q1531">
        <v>311</v>
      </c>
      <c r="R1531">
        <v>72</v>
      </c>
      <c r="S1531">
        <v>138</v>
      </c>
      <c r="T1531">
        <v>18</v>
      </c>
      <c r="U1531">
        <v>35</v>
      </c>
      <c r="V1531">
        <v>23</v>
      </c>
      <c r="W1531">
        <v>21</v>
      </c>
      <c r="X1531" t="s">
        <v>133</v>
      </c>
      <c r="Y1531">
        <v>69</v>
      </c>
      <c r="Z1531">
        <v>59</v>
      </c>
      <c r="AA1531">
        <v>19</v>
      </c>
      <c r="AB1531">
        <v>76</v>
      </c>
    </row>
    <row r="1532" spans="1:28" x14ac:dyDescent="0.2">
      <c r="A1532" s="4">
        <v>38493415</v>
      </c>
      <c r="B1532" s="1">
        <v>43655</v>
      </c>
      <c r="C1532" s="13">
        <v>1.5291666666666667E-2</v>
      </c>
      <c r="D1532" t="s">
        <v>129</v>
      </c>
      <c r="E1532" t="s">
        <v>130</v>
      </c>
      <c r="F1532">
        <v>2.08</v>
      </c>
      <c r="G1532" t="s">
        <v>130</v>
      </c>
      <c r="H1532">
        <v>35.923999999999999</v>
      </c>
      <c r="I1532">
        <v>-117.71299999999999</v>
      </c>
      <c r="J1532">
        <v>2.4</v>
      </c>
      <c r="K1532" t="s">
        <v>131</v>
      </c>
      <c r="L1532">
        <v>40</v>
      </c>
      <c r="M1532">
        <v>0.13</v>
      </c>
      <c r="N1532">
        <v>0.15</v>
      </c>
      <c r="O1532">
        <v>0.28000000000000003</v>
      </c>
      <c r="P1532">
        <v>0</v>
      </c>
      <c r="Q1532">
        <v>331</v>
      </c>
      <c r="R1532">
        <v>72</v>
      </c>
      <c r="S1532">
        <v>-162</v>
      </c>
      <c r="T1532">
        <v>17</v>
      </c>
      <c r="U1532">
        <v>29</v>
      </c>
      <c r="V1532">
        <v>19</v>
      </c>
      <c r="W1532">
        <v>25</v>
      </c>
      <c r="X1532" t="s">
        <v>131</v>
      </c>
      <c r="Y1532">
        <v>89</v>
      </c>
      <c r="Z1532">
        <v>60</v>
      </c>
      <c r="AA1532">
        <v>13</v>
      </c>
      <c r="AB1532">
        <v>56</v>
      </c>
    </row>
    <row r="1533" spans="1:28" ht="17" x14ac:dyDescent="0.25">
      <c r="A1533" s="3">
        <v>38493711</v>
      </c>
      <c r="B1533" s="1">
        <v>43655</v>
      </c>
      <c r="C1533" s="13">
        <v>3.8111574074074075E-2</v>
      </c>
      <c r="D1533" t="s">
        <v>129</v>
      </c>
      <c r="E1533" t="s">
        <v>130</v>
      </c>
      <c r="F1533">
        <v>2.13</v>
      </c>
      <c r="G1533" t="s">
        <v>130</v>
      </c>
      <c r="H1533">
        <v>35.951000000000001</v>
      </c>
      <c r="I1533">
        <v>-117.67</v>
      </c>
      <c r="J1533">
        <v>2.4</v>
      </c>
      <c r="K1533" t="s">
        <v>131</v>
      </c>
      <c r="L1533">
        <v>44</v>
      </c>
      <c r="M1533">
        <v>0.19</v>
      </c>
      <c r="N1533">
        <v>0.21</v>
      </c>
      <c r="O1533">
        <v>0.28999999999999998</v>
      </c>
      <c r="P1533">
        <v>0</v>
      </c>
      <c r="Q1533">
        <v>169</v>
      </c>
      <c r="R1533">
        <v>47</v>
      </c>
      <c r="S1533">
        <v>-111</v>
      </c>
      <c r="T1533">
        <v>42</v>
      </c>
      <c r="U1533">
        <v>34</v>
      </c>
      <c r="V1533">
        <v>16</v>
      </c>
      <c r="W1533">
        <v>24</v>
      </c>
      <c r="X1533" t="s">
        <v>132</v>
      </c>
      <c r="Y1533">
        <v>63</v>
      </c>
      <c r="Z1533">
        <v>65</v>
      </c>
      <c r="AA1533">
        <v>6</v>
      </c>
      <c r="AB1533">
        <v>37</v>
      </c>
    </row>
    <row r="1534" spans="1:28" x14ac:dyDescent="0.2">
      <c r="A1534" s="4">
        <v>38493743</v>
      </c>
      <c r="B1534" s="1">
        <v>43655</v>
      </c>
      <c r="C1534" s="13">
        <v>3.9938541666666667E-2</v>
      </c>
      <c r="D1534" t="s">
        <v>129</v>
      </c>
      <c r="E1534" t="s">
        <v>130</v>
      </c>
      <c r="F1534">
        <v>3.06</v>
      </c>
      <c r="G1534" t="s">
        <v>130</v>
      </c>
      <c r="H1534">
        <v>35.863999999999997</v>
      </c>
      <c r="I1534">
        <v>-117.693</v>
      </c>
      <c r="J1534">
        <v>8.5</v>
      </c>
      <c r="K1534" t="s">
        <v>131</v>
      </c>
      <c r="L1534">
        <v>120</v>
      </c>
      <c r="M1534">
        <v>0.14000000000000001</v>
      </c>
      <c r="N1534">
        <v>0.09</v>
      </c>
      <c r="O1534">
        <v>0.26</v>
      </c>
      <c r="P1534">
        <v>0</v>
      </c>
      <c r="Q1534">
        <v>136</v>
      </c>
      <c r="R1534">
        <v>63</v>
      </c>
      <c r="S1534">
        <v>-163</v>
      </c>
      <c r="T1534">
        <v>7</v>
      </c>
      <c r="U1534">
        <v>8</v>
      </c>
      <c r="V1534">
        <v>45</v>
      </c>
      <c r="W1534">
        <v>20</v>
      </c>
      <c r="X1534" t="s">
        <v>131</v>
      </c>
      <c r="Y1534">
        <v>100</v>
      </c>
      <c r="Z1534">
        <v>39</v>
      </c>
      <c r="AA1534">
        <v>46</v>
      </c>
      <c r="AB1534">
        <v>118</v>
      </c>
    </row>
    <row r="1535" spans="1:28" x14ac:dyDescent="0.2">
      <c r="A1535" s="4">
        <v>38494039</v>
      </c>
      <c r="B1535" s="1">
        <v>43655</v>
      </c>
      <c r="C1535" s="13">
        <v>5.5610532407407404E-2</v>
      </c>
      <c r="D1535" t="s">
        <v>129</v>
      </c>
      <c r="E1535" t="s">
        <v>130</v>
      </c>
      <c r="F1535">
        <v>2.0299999999999998</v>
      </c>
      <c r="G1535" t="s">
        <v>130</v>
      </c>
      <c r="H1535">
        <v>35.65</v>
      </c>
      <c r="I1535">
        <v>-117.46</v>
      </c>
      <c r="J1535">
        <v>1.1000000000000001</v>
      </c>
      <c r="K1535" t="s">
        <v>131</v>
      </c>
      <c r="L1535">
        <v>41</v>
      </c>
      <c r="M1535">
        <v>0.21</v>
      </c>
      <c r="N1535">
        <v>0.32</v>
      </c>
      <c r="O1535">
        <v>0.48</v>
      </c>
      <c r="P1535">
        <v>0</v>
      </c>
      <c r="Q1535">
        <v>295</v>
      </c>
      <c r="R1535">
        <v>79</v>
      </c>
      <c r="S1535">
        <v>161</v>
      </c>
      <c r="T1535">
        <v>25</v>
      </c>
      <c r="U1535">
        <v>29</v>
      </c>
      <c r="V1535">
        <v>17</v>
      </c>
      <c r="W1535">
        <v>19</v>
      </c>
      <c r="X1535" t="s">
        <v>133</v>
      </c>
      <c r="Y1535">
        <v>81</v>
      </c>
      <c r="Z1535">
        <v>67</v>
      </c>
      <c r="AA1535">
        <v>14</v>
      </c>
      <c r="AB1535">
        <v>78</v>
      </c>
    </row>
    <row r="1536" spans="1:28" ht="17" x14ac:dyDescent="0.25">
      <c r="A1536" s="3">
        <v>38494055</v>
      </c>
      <c r="B1536" s="1">
        <v>43655</v>
      </c>
      <c r="C1536" s="13">
        <v>5.6371643518518512E-2</v>
      </c>
      <c r="D1536" t="s">
        <v>129</v>
      </c>
      <c r="E1536" t="s">
        <v>130</v>
      </c>
      <c r="F1536">
        <v>2.5299999999999998</v>
      </c>
      <c r="G1536" t="s">
        <v>130</v>
      </c>
      <c r="H1536">
        <v>35.531999999999996</v>
      </c>
      <c r="I1536">
        <v>-117.364</v>
      </c>
      <c r="J1536">
        <v>8.1999999999999993</v>
      </c>
      <c r="K1536" t="s">
        <v>131</v>
      </c>
      <c r="L1536">
        <v>98</v>
      </c>
      <c r="M1536">
        <v>0.16</v>
      </c>
      <c r="N1536">
        <v>0.15</v>
      </c>
      <c r="O1536">
        <v>0.3</v>
      </c>
      <c r="P1536">
        <v>0</v>
      </c>
      <c r="Q1536">
        <v>52</v>
      </c>
      <c r="R1536">
        <v>39</v>
      </c>
      <c r="S1536">
        <v>-31</v>
      </c>
      <c r="T1536">
        <v>33</v>
      </c>
      <c r="U1536">
        <v>36</v>
      </c>
      <c r="V1536">
        <v>25</v>
      </c>
      <c r="W1536">
        <v>28</v>
      </c>
      <c r="X1536" t="s">
        <v>132</v>
      </c>
      <c r="Y1536">
        <v>56</v>
      </c>
      <c r="Z1536">
        <v>62</v>
      </c>
      <c r="AA1536">
        <v>13</v>
      </c>
      <c r="AB1536">
        <v>61</v>
      </c>
    </row>
    <row r="1537" spans="1:28" ht="17" x14ac:dyDescent="0.25">
      <c r="A1537" s="3">
        <v>38494263</v>
      </c>
      <c r="B1537" s="1">
        <v>43655</v>
      </c>
      <c r="C1537" s="13">
        <v>7.0811921296296307E-2</v>
      </c>
      <c r="D1537" t="s">
        <v>129</v>
      </c>
      <c r="E1537" t="s">
        <v>130</v>
      </c>
      <c r="F1537">
        <v>2.58</v>
      </c>
      <c r="G1537" t="s">
        <v>130</v>
      </c>
      <c r="H1537">
        <v>35.643000000000001</v>
      </c>
      <c r="I1537">
        <v>-117.446</v>
      </c>
      <c r="J1537">
        <v>6.2</v>
      </c>
      <c r="K1537" t="s">
        <v>131</v>
      </c>
      <c r="L1537">
        <v>88</v>
      </c>
      <c r="M1537">
        <v>0.16</v>
      </c>
      <c r="N1537">
        <v>0.15</v>
      </c>
      <c r="O1537">
        <v>0.31</v>
      </c>
      <c r="P1537">
        <v>0</v>
      </c>
      <c r="Q1537">
        <v>165</v>
      </c>
      <c r="R1537">
        <v>89</v>
      </c>
      <c r="S1537">
        <v>-164</v>
      </c>
      <c r="T1537">
        <v>15</v>
      </c>
      <c r="U1537">
        <v>14</v>
      </c>
      <c r="V1537">
        <v>30</v>
      </c>
      <c r="W1537">
        <v>16</v>
      </c>
      <c r="X1537" t="s">
        <v>131</v>
      </c>
      <c r="Y1537">
        <v>100</v>
      </c>
      <c r="Z1537">
        <v>51</v>
      </c>
      <c r="AA1537">
        <v>23</v>
      </c>
      <c r="AB1537">
        <v>63</v>
      </c>
    </row>
    <row r="1538" spans="1:28" x14ac:dyDescent="0.2">
      <c r="A1538" s="4">
        <v>38494335</v>
      </c>
      <c r="B1538" s="1">
        <v>43655</v>
      </c>
      <c r="C1538" s="13">
        <v>7.3729745370370373E-2</v>
      </c>
      <c r="D1538" t="s">
        <v>129</v>
      </c>
      <c r="E1538" t="s">
        <v>130</v>
      </c>
      <c r="F1538">
        <v>2.42</v>
      </c>
      <c r="G1538" t="s">
        <v>130</v>
      </c>
      <c r="H1538">
        <v>35.692</v>
      </c>
      <c r="I1538">
        <v>-117.592</v>
      </c>
      <c r="J1538">
        <v>3.9</v>
      </c>
      <c r="K1538" t="s">
        <v>131</v>
      </c>
      <c r="L1538">
        <v>44</v>
      </c>
      <c r="M1538">
        <v>0.19</v>
      </c>
      <c r="N1538">
        <v>0.25</v>
      </c>
      <c r="O1538">
        <v>0.51</v>
      </c>
      <c r="P1538">
        <v>0</v>
      </c>
      <c r="Q1538">
        <v>121</v>
      </c>
      <c r="R1538">
        <v>86</v>
      </c>
      <c r="S1538">
        <v>173</v>
      </c>
      <c r="T1538">
        <v>19</v>
      </c>
      <c r="U1538">
        <v>22</v>
      </c>
      <c r="V1538">
        <v>23</v>
      </c>
      <c r="W1538">
        <v>21</v>
      </c>
      <c r="X1538" t="s">
        <v>131</v>
      </c>
      <c r="Y1538">
        <v>81</v>
      </c>
      <c r="Z1538">
        <v>62</v>
      </c>
      <c r="AA1538">
        <v>19</v>
      </c>
      <c r="AB1538">
        <v>66</v>
      </c>
    </row>
    <row r="1539" spans="1:28" x14ac:dyDescent="0.2">
      <c r="A1539" s="4">
        <v>38494511</v>
      </c>
      <c r="B1539" s="1">
        <v>43655</v>
      </c>
      <c r="C1539" s="13">
        <v>8.2999421296296297E-2</v>
      </c>
      <c r="D1539" t="s">
        <v>129</v>
      </c>
      <c r="E1539" t="s">
        <v>130</v>
      </c>
      <c r="F1539">
        <v>2.31</v>
      </c>
      <c r="G1539" t="s">
        <v>130</v>
      </c>
      <c r="H1539">
        <v>35.710999999999999</v>
      </c>
      <c r="I1539">
        <v>-117.491</v>
      </c>
      <c r="J1539">
        <v>12.1</v>
      </c>
      <c r="K1539" t="s">
        <v>131</v>
      </c>
      <c r="L1539">
        <v>51</v>
      </c>
      <c r="M1539">
        <v>0.22</v>
      </c>
      <c r="N1539">
        <v>0.3</v>
      </c>
      <c r="O1539">
        <v>0.57999999999999996</v>
      </c>
      <c r="P1539">
        <v>0</v>
      </c>
      <c r="Q1539">
        <v>310</v>
      </c>
      <c r="R1539">
        <v>84</v>
      </c>
      <c r="S1539">
        <v>-169</v>
      </c>
      <c r="T1539">
        <v>20</v>
      </c>
      <c r="U1539">
        <v>18</v>
      </c>
      <c r="V1539">
        <v>21</v>
      </c>
      <c r="W1539">
        <v>28</v>
      </c>
      <c r="X1539" t="s">
        <v>131</v>
      </c>
      <c r="Y1539">
        <v>97</v>
      </c>
      <c r="Z1539">
        <v>35</v>
      </c>
      <c r="AA1539">
        <v>19</v>
      </c>
      <c r="AB1539">
        <v>145</v>
      </c>
    </row>
    <row r="1540" spans="1:28" x14ac:dyDescent="0.2">
      <c r="A1540" s="4">
        <v>38494903</v>
      </c>
      <c r="B1540" s="1">
        <v>43655</v>
      </c>
      <c r="C1540" s="13">
        <v>0.11033553240740741</v>
      </c>
      <c r="D1540" t="s">
        <v>129</v>
      </c>
      <c r="E1540" t="s">
        <v>130</v>
      </c>
      <c r="F1540">
        <v>2.14</v>
      </c>
      <c r="G1540" t="s">
        <v>130</v>
      </c>
      <c r="H1540">
        <v>35.875999999999998</v>
      </c>
      <c r="I1540">
        <v>-117.72499999999999</v>
      </c>
      <c r="J1540">
        <v>3.2</v>
      </c>
      <c r="K1540" t="s">
        <v>131</v>
      </c>
      <c r="L1540">
        <v>42</v>
      </c>
      <c r="M1540">
        <v>0.17</v>
      </c>
      <c r="N1540">
        <v>0.22</v>
      </c>
      <c r="O1540">
        <v>0.87</v>
      </c>
      <c r="P1540">
        <v>0</v>
      </c>
      <c r="Q1540">
        <v>140</v>
      </c>
      <c r="R1540">
        <v>88</v>
      </c>
      <c r="S1540">
        <v>178</v>
      </c>
      <c r="T1540">
        <v>16</v>
      </c>
      <c r="U1540">
        <v>16</v>
      </c>
      <c r="V1540">
        <v>21</v>
      </c>
      <c r="W1540">
        <v>11</v>
      </c>
      <c r="X1540" t="s">
        <v>131</v>
      </c>
      <c r="Y1540">
        <v>98</v>
      </c>
      <c r="Z1540">
        <v>62</v>
      </c>
      <c r="AA1540">
        <v>18</v>
      </c>
      <c r="AB1540">
        <v>44</v>
      </c>
    </row>
    <row r="1541" spans="1:28" x14ac:dyDescent="0.2">
      <c r="A1541" s="4">
        <v>38494943</v>
      </c>
      <c r="B1541" s="1">
        <v>43655</v>
      </c>
      <c r="C1541" s="13">
        <v>0.11293981481481481</v>
      </c>
      <c r="D1541" t="s">
        <v>129</v>
      </c>
      <c r="E1541" t="s">
        <v>130</v>
      </c>
      <c r="F1541">
        <v>2.31</v>
      </c>
      <c r="G1541" t="s">
        <v>130</v>
      </c>
      <c r="H1541">
        <v>35.75</v>
      </c>
      <c r="I1541">
        <v>-117.563</v>
      </c>
      <c r="J1541">
        <v>3</v>
      </c>
      <c r="K1541" t="s">
        <v>131</v>
      </c>
      <c r="L1541">
        <v>54</v>
      </c>
      <c r="M1541">
        <v>0.17</v>
      </c>
      <c r="N1541">
        <v>0.22</v>
      </c>
      <c r="O1541">
        <v>0.32</v>
      </c>
      <c r="P1541">
        <v>0</v>
      </c>
      <c r="Q1541">
        <v>296</v>
      </c>
      <c r="R1541">
        <v>80</v>
      </c>
      <c r="S1541">
        <v>169</v>
      </c>
      <c r="T1541">
        <v>14</v>
      </c>
      <c r="U1541">
        <v>14</v>
      </c>
      <c r="V1541">
        <v>31</v>
      </c>
      <c r="W1541">
        <v>11</v>
      </c>
      <c r="X1541" t="s">
        <v>131</v>
      </c>
      <c r="Y1541">
        <v>100</v>
      </c>
      <c r="Z1541">
        <v>68</v>
      </c>
      <c r="AA1541">
        <v>25</v>
      </c>
      <c r="AB1541">
        <v>60</v>
      </c>
    </row>
    <row r="1542" spans="1:28" ht="17" x14ac:dyDescent="0.25">
      <c r="A1542" s="3">
        <v>38495423</v>
      </c>
      <c r="B1542" s="1">
        <v>43655</v>
      </c>
      <c r="C1542" s="13">
        <v>0.14670787037037036</v>
      </c>
      <c r="D1542" t="s">
        <v>129</v>
      </c>
      <c r="E1542" t="s">
        <v>130</v>
      </c>
      <c r="F1542">
        <v>2.4300000000000002</v>
      </c>
      <c r="G1542" t="s">
        <v>130</v>
      </c>
      <c r="H1542">
        <v>35.54</v>
      </c>
      <c r="I1542">
        <v>-117.319</v>
      </c>
      <c r="J1542">
        <v>2.1</v>
      </c>
      <c r="K1542" t="s">
        <v>131</v>
      </c>
      <c r="L1542">
        <v>50</v>
      </c>
      <c r="M1542">
        <v>0.25</v>
      </c>
      <c r="N1542">
        <v>0.32</v>
      </c>
      <c r="O1542">
        <v>0.48</v>
      </c>
      <c r="P1542">
        <v>0</v>
      </c>
      <c r="Q1542">
        <v>226</v>
      </c>
      <c r="R1542">
        <v>24</v>
      </c>
      <c r="S1542">
        <v>-68</v>
      </c>
      <c r="T1542">
        <v>22</v>
      </c>
      <c r="U1542">
        <v>48</v>
      </c>
      <c r="V1542">
        <v>23</v>
      </c>
      <c r="W1542">
        <v>31</v>
      </c>
      <c r="X1542" t="s">
        <v>132</v>
      </c>
      <c r="Y1542">
        <v>70</v>
      </c>
      <c r="Z1542">
        <v>67</v>
      </c>
      <c r="AA1542">
        <v>22</v>
      </c>
      <c r="AB1542">
        <v>51</v>
      </c>
    </row>
    <row r="1543" spans="1:28" x14ac:dyDescent="0.2">
      <c r="A1543" s="4">
        <v>38495567</v>
      </c>
      <c r="B1543" s="1">
        <v>43655</v>
      </c>
      <c r="C1543" s="13">
        <v>0.15693912037037036</v>
      </c>
      <c r="D1543" t="s">
        <v>129</v>
      </c>
      <c r="E1543" t="s">
        <v>130</v>
      </c>
      <c r="F1543">
        <v>2.2999999999999998</v>
      </c>
      <c r="G1543" t="s">
        <v>130</v>
      </c>
      <c r="H1543">
        <v>35.912999999999997</v>
      </c>
      <c r="I1543">
        <v>-117.666</v>
      </c>
      <c r="J1543">
        <v>2.8</v>
      </c>
      <c r="K1543" t="s">
        <v>131</v>
      </c>
      <c r="L1543">
        <v>49</v>
      </c>
      <c r="M1543">
        <v>0.15</v>
      </c>
      <c r="N1543">
        <v>0.17</v>
      </c>
      <c r="O1543">
        <v>0.32</v>
      </c>
      <c r="P1543">
        <v>0</v>
      </c>
      <c r="Q1543">
        <v>162</v>
      </c>
      <c r="R1543">
        <v>85</v>
      </c>
      <c r="S1543">
        <v>-135</v>
      </c>
      <c r="T1543">
        <v>34</v>
      </c>
      <c r="U1543">
        <v>24</v>
      </c>
      <c r="V1543">
        <v>19</v>
      </c>
      <c r="W1543">
        <v>23</v>
      </c>
      <c r="X1543" t="s">
        <v>133</v>
      </c>
      <c r="Y1543">
        <v>73</v>
      </c>
      <c r="Z1543">
        <v>69</v>
      </c>
      <c r="AA1543">
        <v>18</v>
      </c>
      <c r="AB1543">
        <v>41</v>
      </c>
    </row>
    <row r="1544" spans="1:28" x14ac:dyDescent="0.2">
      <c r="A1544" s="4">
        <v>38495615</v>
      </c>
      <c r="B1544" s="1">
        <v>43655</v>
      </c>
      <c r="C1544" s="13">
        <v>0.16026574074074074</v>
      </c>
      <c r="D1544" t="s">
        <v>129</v>
      </c>
      <c r="E1544" t="s">
        <v>130</v>
      </c>
      <c r="F1544">
        <v>2.0699999999999998</v>
      </c>
      <c r="G1544" t="s">
        <v>130</v>
      </c>
      <c r="H1544">
        <v>35.908999999999999</v>
      </c>
      <c r="I1544">
        <v>-117.70399999999999</v>
      </c>
      <c r="J1544">
        <v>8.6999999999999993</v>
      </c>
      <c r="K1544" t="s">
        <v>131</v>
      </c>
      <c r="L1544">
        <v>41</v>
      </c>
      <c r="M1544">
        <v>0.11</v>
      </c>
      <c r="N1544">
        <v>0.17</v>
      </c>
      <c r="O1544">
        <v>0.41</v>
      </c>
      <c r="P1544">
        <v>0</v>
      </c>
      <c r="Q1544">
        <v>342</v>
      </c>
      <c r="R1544">
        <v>47</v>
      </c>
      <c r="S1544">
        <v>157</v>
      </c>
      <c r="T1544">
        <v>26</v>
      </c>
      <c r="U1544">
        <v>29</v>
      </c>
      <c r="V1544">
        <v>18</v>
      </c>
      <c r="W1544">
        <v>40</v>
      </c>
      <c r="X1544" t="s">
        <v>133</v>
      </c>
      <c r="Y1544">
        <v>66</v>
      </c>
      <c r="Z1544">
        <v>44</v>
      </c>
      <c r="AA1544">
        <v>13</v>
      </c>
      <c r="AB1544">
        <v>99</v>
      </c>
    </row>
    <row r="1545" spans="1:28" x14ac:dyDescent="0.2">
      <c r="A1545" s="4">
        <v>38495631</v>
      </c>
      <c r="B1545" s="1">
        <v>43655</v>
      </c>
      <c r="C1545" s="13">
        <v>0.16092685185185185</v>
      </c>
      <c r="D1545" t="s">
        <v>129</v>
      </c>
      <c r="E1545" t="s">
        <v>130</v>
      </c>
      <c r="F1545">
        <v>2.11</v>
      </c>
      <c r="G1545" t="s">
        <v>130</v>
      </c>
      <c r="H1545">
        <v>35.665999999999997</v>
      </c>
      <c r="I1545">
        <v>-117.48099999999999</v>
      </c>
      <c r="J1545">
        <v>4.5999999999999996</v>
      </c>
      <c r="K1545" t="s">
        <v>131</v>
      </c>
      <c r="L1545">
        <v>43</v>
      </c>
      <c r="M1545">
        <v>0.19</v>
      </c>
      <c r="N1545">
        <v>0.28000000000000003</v>
      </c>
      <c r="O1545">
        <v>0.57999999999999996</v>
      </c>
      <c r="P1545">
        <v>0</v>
      </c>
      <c r="Q1545">
        <v>192</v>
      </c>
      <c r="R1545">
        <v>89</v>
      </c>
      <c r="S1545">
        <v>-163</v>
      </c>
      <c r="T1545">
        <v>24</v>
      </c>
      <c r="U1545">
        <v>30</v>
      </c>
      <c r="V1545">
        <v>20</v>
      </c>
      <c r="W1545">
        <v>25</v>
      </c>
      <c r="X1545" t="s">
        <v>133</v>
      </c>
      <c r="Y1545">
        <v>80</v>
      </c>
      <c r="Z1545">
        <v>50</v>
      </c>
      <c r="AA1545">
        <v>16</v>
      </c>
      <c r="AB1545">
        <v>63</v>
      </c>
    </row>
    <row r="1546" spans="1:28" ht="17" x14ac:dyDescent="0.25">
      <c r="A1546" s="3">
        <v>38495727</v>
      </c>
      <c r="B1546" s="1">
        <v>43655</v>
      </c>
      <c r="C1546" s="13">
        <v>0.16666030092592593</v>
      </c>
      <c r="D1546" t="s">
        <v>129</v>
      </c>
      <c r="E1546" t="s">
        <v>130</v>
      </c>
      <c r="F1546">
        <v>2.06</v>
      </c>
      <c r="G1546" t="s">
        <v>130</v>
      </c>
      <c r="H1546">
        <v>35.610999999999997</v>
      </c>
      <c r="I1546">
        <v>-117.47799999999999</v>
      </c>
      <c r="J1546">
        <v>1.9</v>
      </c>
      <c r="K1546" t="s">
        <v>131</v>
      </c>
      <c r="L1546">
        <v>45</v>
      </c>
      <c r="M1546">
        <v>0.25</v>
      </c>
      <c r="N1546">
        <v>0.3</v>
      </c>
      <c r="O1546">
        <v>0.44</v>
      </c>
      <c r="P1546">
        <v>0</v>
      </c>
      <c r="Q1546">
        <v>149</v>
      </c>
      <c r="R1546">
        <v>84</v>
      </c>
      <c r="S1546">
        <v>-91</v>
      </c>
      <c r="T1546">
        <v>40</v>
      </c>
      <c r="U1546">
        <v>43</v>
      </c>
      <c r="V1546">
        <v>19</v>
      </c>
      <c r="W1546">
        <v>32</v>
      </c>
      <c r="X1546" t="s">
        <v>134</v>
      </c>
      <c r="Y1546">
        <v>47</v>
      </c>
      <c r="Z1546">
        <v>66</v>
      </c>
      <c r="AA1546">
        <v>21</v>
      </c>
      <c r="AB1546">
        <v>48</v>
      </c>
    </row>
    <row r="1547" spans="1:28" ht="17" x14ac:dyDescent="0.25">
      <c r="A1547" s="3">
        <v>38495767</v>
      </c>
      <c r="B1547" s="1">
        <v>43655</v>
      </c>
      <c r="C1547" s="13">
        <v>0.16868078703703704</v>
      </c>
      <c r="D1547" t="s">
        <v>129</v>
      </c>
      <c r="E1547" t="s">
        <v>130</v>
      </c>
      <c r="F1547">
        <v>3.56</v>
      </c>
      <c r="G1547" t="s">
        <v>47</v>
      </c>
      <c r="H1547">
        <v>35.923999999999999</v>
      </c>
      <c r="I1547">
        <v>-117.455</v>
      </c>
      <c r="J1547">
        <v>7</v>
      </c>
      <c r="K1547" t="s">
        <v>131</v>
      </c>
      <c r="L1547">
        <v>131</v>
      </c>
      <c r="M1547">
        <v>0.16</v>
      </c>
      <c r="N1547">
        <v>0.12</v>
      </c>
      <c r="O1547">
        <v>0.47</v>
      </c>
      <c r="P1547">
        <v>0</v>
      </c>
      <c r="Q1547">
        <v>313</v>
      </c>
      <c r="R1547">
        <v>84</v>
      </c>
      <c r="S1547">
        <v>178</v>
      </c>
      <c r="T1547">
        <v>15</v>
      </c>
      <c r="U1547">
        <v>31</v>
      </c>
      <c r="V1547">
        <v>123</v>
      </c>
      <c r="W1547">
        <v>43</v>
      </c>
      <c r="X1547" t="s">
        <v>133</v>
      </c>
      <c r="Y1547">
        <v>76</v>
      </c>
      <c r="Z1547">
        <v>58</v>
      </c>
      <c r="AA1547">
        <v>60</v>
      </c>
      <c r="AB1547">
        <v>93</v>
      </c>
    </row>
    <row r="1548" spans="1:28" x14ac:dyDescent="0.2">
      <c r="A1548" s="4">
        <v>38496031</v>
      </c>
      <c r="B1548" s="1">
        <v>43655</v>
      </c>
      <c r="C1548" s="13">
        <v>0.18381006944444445</v>
      </c>
      <c r="D1548" t="s">
        <v>129</v>
      </c>
      <c r="E1548" t="s">
        <v>130</v>
      </c>
      <c r="F1548">
        <v>2.4</v>
      </c>
      <c r="G1548" t="s">
        <v>130</v>
      </c>
      <c r="H1548">
        <v>35.552999999999997</v>
      </c>
      <c r="I1548">
        <v>-117.327</v>
      </c>
      <c r="J1548">
        <v>3.1</v>
      </c>
      <c r="K1548" t="s">
        <v>131</v>
      </c>
      <c r="L1548">
        <v>47</v>
      </c>
      <c r="M1548">
        <v>0.18</v>
      </c>
      <c r="N1548">
        <v>0.3</v>
      </c>
      <c r="O1548">
        <v>0.51</v>
      </c>
      <c r="P1548">
        <v>0</v>
      </c>
      <c r="Q1548">
        <v>329</v>
      </c>
      <c r="R1548">
        <v>60</v>
      </c>
      <c r="S1548">
        <v>-175</v>
      </c>
      <c r="T1548">
        <v>28</v>
      </c>
      <c r="U1548">
        <v>23</v>
      </c>
      <c r="V1548">
        <v>24</v>
      </c>
      <c r="W1548">
        <v>26</v>
      </c>
      <c r="X1548" t="s">
        <v>133</v>
      </c>
      <c r="Y1548">
        <v>81</v>
      </c>
      <c r="Z1548">
        <v>64</v>
      </c>
      <c r="AA1548">
        <v>20</v>
      </c>
      <c r="AB1548">
        <v>69</v>
      </c>
    </row>
    <row r="1549" spans="1:28" x14ac:dyDescent="0.2">
      <c r="A1549" s="4">
        <v>38496079</v>
      </c>
      <c r="B1549" s="1">
        <v>43655</v>
      </c>
      <c r="C1549" s="13">
        <v>0.1890199074074074</v>
      </c>
      <c r="D1549" t="s">
        <v>129</v>
      </c>
      <c r="E1549" t="s">
        <v>130</v>
      </c>
      <c r="F1549">
        <v>2.94</v>
      </c>
      <c r="G1549" t="s">
        <v>130</v>
      </c>
      <c r="H1549">
        <v>35.712000000000003</v>
      </c>
      <c r="I1549">
        <v>-117.55</v>
      </c>
      <c r="J1549">
        <v>4.5</v>
      </c>
      <c r="K1549" t="s">
        <v>131</v>
      </c>
      <c r="L1549">
        <v>71</v>
      </c>
      <c r="M1549">
        <v>0.13</v>
      </c>
      <c r="N1549">
        <v>0.13</v>
      </c>
      <c r="O1549">
        <v>0.24</v>
      </c>
      <c r="P1549">
        <v>0</v>
      </c>
      <c r="Q1549">
        <v>303</v>
      </c>
      <c r="R1549">
        <v>84</v>
      </c>
      <c r="S1549">
        <v>175</v>
      </c>
      <c r="T1549">
        <v>15</v>
      </c>
      <c r="U1549">
        <v>15</v>
      </c>
      <c r="V1549">
        <v>20</v>
      </c>
      <c r="W1549">
        <v>13</v>
      </c>
      <c r="X1549" t="s">
        <v>131</v>
      </c>
      <c r="Y1549">
        <v>100</v>
      </c>
      <c r="Z1549">
        <v>54</v>
      </c>
      <c r="AA1549">
        <v>28</v>
      </c>
      <c r="AB1549">
        <v>83</v>
      </c>
    </row>
    <row r="1550" spans="1:28" x14ac:dyDescent="0.2">
      <c r="A1550" s="4">
        <v>38496303</v>
      </c>
      <c r="B1550" s="1">
        <v>43655</v>
      </c>
      <c r="C1550" s="13">
        <v>0.20221481481481482</v>
      </c>
      <c r="D1550" t="s">
        <v>129</v>
      </c>
      <c r="E1550" t="s">
        <v>130</v>
      </c>
      <c r="F1550">
        <v>2.1</v>
      </c>
      <c r="G1550" t="s">
        <v>130</v>
      </c>
      <c r="H1550">
        <v>35.594000000000001</v>
      </c>
      <c r="I1550">
        <v>-117.378</v>
      </c>
      <c r="J1550">
        <v>3.2</v>
      </c>
      <c r="K1550" t="s">
        <v>131</v>
      </c>
      <c r="L1550">
        <v>44</v>
      </c>
      <c r="M1550">
        <v>0.2</v>
      </c>
      <c r="N1550">
        <v>0.31</v>
      </c>
      <c r="O1550">
        <v>0.39</v>
      </c>
      <c r="P1550">
        <v>0</v>
      </c>
      <c r="Q1550">
        <v>124</v>
      </c>
      <c r="R1550">
        <v>86</v>
      </c>
      <c r="S1550">
        <v>-139</v>
      </c>
      <c r="T1550">
        <v>27</v>
      </c>
      <c r="U1550">
        <v>32</v>
      </c>
      <c r="V1550">
        <v>17</v>
      </c>
      <c r="W1550">
        <v>22</v>
      </c>
      <c r="X1550" t="s">
        <v>133</v>
      </c>
      <c r="Y1550">
        <v>74</v>
      </c>
      <c r="Z1550">
        <v>57</v>
      </c>
      <c r="AA1550">
        <v>12</v>
      </c>
      <c r="AB1550">
        <v>61</v>
      </c>
    </row>
    <row r="1551" spans="1:28" x14ac:dyDescent="0.2">
      <c r="A1551" s="4">
        <v>38496343</v>
      </c>
      <c r="B1551" s="1">
        <v>43655</v>
      </c>
      <c r="C1551" s="13">
        <v>0.20485277777777777</v>
      </c>
      <c r="D1551" t="s">
        <v>129</v>
      </c>
      <c r="E1551" t="s">
        <v>130</v>
      </c>
      <c r="F1551">
        <v>2.4500000000000002</v>
      </c>
      <c r="G1551" t="s">
        <v>130</v>
      </c>
      <c r="H1551">
        <v>35.557000000000002</v>
      </c>
      <c r="I1551">
        <v>-117.422</v>
      </c>
      <c r="J1551">
        <v>4</v>
      </c>
      <c r="K1551" t="s">
        <v>131</v>
      </c>
      <c r="L1551">
        <v>68</v>
      </c>
      <c r="M1551">
        <v>0.13</v>
      </c>
      <c r="N1551">
        <v>0.16</v>
      </c>
      <c r="O1551">
        <v>0.34</v>
      </c>
      <c r="P1551">
        <v>0</v>
      </c>
      <c r="Q1551">
        <v>346</v>
      </c>
      <c r="R1551">
        <v>86</v>
      </c>
      <c r="S1551">
        <v>156</v>
      </c>
      <c r="T1551">
        <v>24</v>
      </c>
      <c r="U1551">
        <v>24</v>
      </c>
      <c r="V1551">
        <v>29</v>
      </c>
      <c r="W1551">
        <v>3</v>
      </c>
      <c r="X1551" t="s">
        <v>131</v>
      </c>
      <c r="Y1551">
        <v>82</v>
      </c>
      <c r="Z1551">
        <v>59</v>
      </c>
      <c r="AA1551">
        <v>26</v>
      </c>
      <c r="AB1551">
        <v>55</v>
      </c>
    </row>
    <row r="1552" spans="1:28" x14ac:dyDescent="0.2">
      <c r="A1552" s="4">
        <v>38496367</v>
      </c>
      <c r="B1552" s="1">
        <v>43655</v>
      </c>
      <c r="C1552" s="13">
        <v>0.20704074074074075</v>
      </c>
      <c r="D1552" t="s">
        <v>129</v>
      </c>
      <c r="E1552" t="s">
        <v>130</v>
      </c>
      <c r="F1552">
        <v>2.34</v>
      </c>
      <c r="G1552" t="s">
        <v>130</v>
      </c>
      <c r="H1552">
        <v>35.700000000000003</v>
      </c>
      <c r="I1552">
        <v>-117.54300000000001</v>
      </c>
      <c r="J1552">
        <v>0.4</v>
      </c>
      <c r="K1552" t="s">
        <v>132</v>
      </c>
      <c r="L1552">
        <v>40</v>
      </c>
      <c r="M1552">
        <v>0.36</v>
      </c>
      <c r="N1552">
        <v>0.48</v>
      </c>
      <c r="O1552">
        <v>31.61</v>
      </c>
      <c r="P1552">
        <v>0</v>
      </c>
      <c r="Q1552">
        <v>326</v>
      </c>
      <c r="R1552">
        <v>77</v>
      </c>
      <c r="S1552">
        <v>173</v>
      </c>
      <c r="T1552">
        <v>26</v>
      </c>
      <c r="U1552">
        <v>26</v>
      </c>
      <c r="V1552">
        <v>19</v>
      </c>
      <c r="W1552">
        <v>12</v>
      </c>
      <c r="X1552" t="s">
        <v>133</v>
      </c>
      <c r="Y1552">
        <v>80</v>
      </c>
      <c r="Z1552">
        <v>74</v>
      </c>
      <c r="AA1552">
        <v>20</v>
      </c>
      <c r="AB1552">
        <v>42</v>
      </c>
    </row>
    <row r="1553" spans="1:28" ht="17" x14ac:dyDescent="0.25">
      <c r="A1553" s="3">
        <v>38496455</v>
      </c>
      <c r="B1553" s="1">
        <v>43655</v>
      </c>
      <c r="C1553" s="13">
        <v>0.21323680555555555</v>
      </c>
      <c r="D1553" t="s">
        <v>129</v>
      </c>
      <c r="E1553" t="s">
        <v>130</v>
      </c>
      <c r="F1553">
        <v>2.11</v>
      </c>
      <c r="G1553" t="s">
        <v>130</v>
      </c>
      <c r="H1553">
        <v>35.850999999999999</v>
      </c>
      <c r="I1553">
        <v>-117.694</v>
      </c>
      <c r="J1553">
        <v>4.4000000000000004</v>
      </c>
      <c r="K1553" t="s">
        <v>131</v>
      </c>
      <c r="L1553">
        <v>45</v>
      </c>
      <c r="M1553">
        <v>0.2</v>
      </c>
      <c r="N1553">
        <v>0.25</v>
      </c>
      <c r="O1553">
        <v>0.59</v>
      </c>
      <c r="P1553">
        <v>0</v>
      </c>
      <c r="Q1553">
        <v>295</v>
      </c>
      <c r="R1553">
        <v>73</v>
      </c>
      <c r="S1553">
        <v>141</v>
      </c>
      <c r="T1553">
        <v>28</v>
      </c>
      <c r="U1553">
        <v>39</v>
      </c>
      <c r="V1553">
        <v>17</v>
      </c>
      <c r="W1553">
        <v>9</v>
      </c>
      <c r="X1553" t="s">
        <v>132</v>
      </c>
      <c r="Y1553">
        <v>53</v>
      </c>
      <c r="Z1553">
        <v>55</v>
      </c>
      <c r="AA1553">
        <v>16</v>
      </c>
      <c r="AB1553">
        <v>51</v>
      </c>
    </row>
    <row r="1554" spans="1:28" x14ac:dyDescent="0.2">
      <c r="A1554" s="4">
        <v>38496503</v>
      </c>
      <c r="B1554" s="1">
        <v>43655</v>
      </c>
      <c r="C1554" s="13">
        <v>0.21802835648148147</v>
      </c>
      <c r="D1554" t="s">
        <v>129</v>
      </c>
      <c r="E1554" t="s">
        <v>130</v>
      </c>
      <c r="F1554">
        <v>2.34</v>
      </c>
      <c r="G1554" t="s">
        <v>130</v>
      </c>
      <c r="H1554">
        <v>35.595999999999997</v>
      </c>
      <c r="I1554">
        <v>-117.42700000000001</v>
      </c>
      <c r="J1554">
        <v>6.1</v>
      </c>
      <c r="K1554" t="s">
        <v>131</v>
      </c>
      <c r="L1554">
        <v>49</v>
      </c>
      <c r="M1554">
        <v>0.2</v>
      </c>
      <c r="N1554">
        <v>0.3</v>
      </c>
      <c r="O1554">
        <v>0.6</v>
      </c>
      <c r="P1554">
        <v>0</v>
      </c>
      <c r="Q1554">
        <v>15</v>
      </c>
      <c r="R1554">
        <v>33</v>
      </c>
      <c r="S1554">
        <v>-75</v>
      </c>
      <c r="T1554">
        <v>22</v>
      </c>
      <c r="U1554">
        <v>20</v>
      </c>
      <c r="V1554">
        <v>21</v>
      </c>
      <c r="W1554">
        <v>0</v>
      </c>
      <c r="X1554" t="s">
        <v>131</v>
      </c>
      <c r="Y1554">
        <v>99</v>
      </c>
      <c r="Z1554">
        <v>25</v>
      </c>
      <c r="AA1554">
        <v>24</v>
      </c>
      <c r="AB1554">
        <v>121</v>
      </c>
    </row>
    <row r="1555" spans="1:28" ht="17" x14ac:dyDescent="0.25">
      <c r="A1555" s="3">
        <v>38496551</v>
      </c>
      <c r="B1555" s="1">
        <v>43655</v>
      </c>
      <c r="C1555" s="13">
        <v>0.22066886574074074</v>
      </c>
      <c r="D1555" t="s">
        <v>129</v>
      </c>
      <c r="E1555" t="s">
        <v>130</v>
      </c>
      <c r="F1555">
        <v>2.58</v>
      </c>
      <c r="G1555" t="s">
        <v>130</v>
      </c>
      <c r="H1555">
        <v>35.771999999999998</v>
      </c>
      <c r="I1555">
        <v>-117.601</v>
      </c>
      <c r="J1555">
        <v>9.5</v>
      </c>
      <c r="K1555" t="s">
        <v>131</v>
      </c>
      <c r="L1555">
        <v>90</v>
      </c>
      <c r="M1555">
        <v>0.17</v>
      </c>
      <c r="N1555">
        <v>0.15</v>
      </c>
      <c r="O1555">
        <v>0.27</v>
      </c>
      <c r="P1555">
        <v>0</v>
      </c>
      <c r="Q1555">
        <v>15</v>
      </c>
      <c r="R1555">
        <v>46</v>
      </c>
      <c r="S1555">
        <v>-104</v>
      </c>
      <c r="T1555">
        <v>33</v>
      </c>
      <c r="U1555">
        <v>34</v>
      </c>
      <c r="V1555">
        <v>22</v>
      </c>
      <c r="W1555">
        <v>34</v>
      </c>
      <c r="X1555" t="s">
        <v>133</v>
      </c>
      <c r="Y1555">
        <v>65</v>
      </c>
      <c r="Z1555">
        <v>28</v>
      </c>
      <c r="AA1555">
        <v>22</v>
      </c>
      <c r="AB1555">
        <v>102</v>
      </c>
    </row>
    <row r="1556" spans="1:28" ht="17" x14ac:dyDescent="0.25">
      <c r="A1556" s="3">
        <v>38496647</v>
      </c>
      <c r="B1556" s="1">
        <v>43655</v>
      </c>
      <c r="C1556" s="13">
        <v>0.2258547453703704</v>
      </c>
      <c r="D1556" t="s">
        <v>129</v>
      </c>
      <c r="E1556" t="s">
        <v>130</v>
      </c>
      <c r="F1556">
        <v>2.74</v>
      </c>
      <c r="G1556" t="s">
        <v>130</v>
      </c>
      <c r="H1556">
        <v>35.9</v>
      </c>
      <c r="I1556">
        <v>-117.727</v>
      </c>
      <c r="J1556">
        <v>4.3</v>
      </c>
      <c r="K1556" t="s">
        <v>131</v>
      </c>
      <c r="L1556">
        <v>82</v>
      </c>
      <c r="M1556">
        <v>0.13</v>
      </c>
      <c r="N1556">
        <v>0.11</v>
      </c>
      <c r="O1556">
        <v>0.28999999999999998</v>
      </c>
      <c r="P1556">
        <v>0</v>
      </c>
      <c r="Q1556">
        <v>152</v>
      </c>
      <c r="R1556">
        <v>89</v>
      </c>
      <c r="S1556">
        <v>-176</v>
      </c>
      <c r="T1556">
        <v>18</v>
      </c>
      <c r="U1556">
        <v>14</v>
      </c>
      <c r="V1556">
        <v>25</v>
      </c>
      <c r="W1556">
        <v>0</v>
      </c>
      <c r="X1556" t="s">
        <v>131</v>
      </c>
      <c r="Y1556">
        <v>100</v>
      </c>
      <c r="Z1556">
        <v>60</v>
      </c>
      <c r="AA1556">
        <v>22</v>
      </c>
      <c r="AB1556">
        <v>57</v>
      </c>
    </row>
    <row r="1557" spans="1:28" ht="17" x14ac:dyDescent="0.25">
      <c r="A1557" s="3">
        <v>38496663</v>
      </c>
      <c r="B1557" s="1">
        <v>43655</v>
      </c>
      <c r="C1557" s="13">
        <v>0.22796018518518521</v>
      </c>
      <c r="D1557" t="s">
        <v>129</v>
      </c>
      <c r="E1557" t="s">
        <v>130</v>
      </c>
      <c r="F1557">
        <v>2.98</v>
      </c>
      <c r="G1557" t="s">
        <v>130</v>
      </c>
      <c r="H1557">
        <v>35.683999999999997</v>
      </c>
      <c r="I1557">
        <v>-117.53400000000001</v>
      </c>
      <c r="J1557">
        <v>10.5</v>
      </c>
      <c r="K1557" t="s">
        <v>131</v>
      </c>
      <c r="L1557">
        <v>107</v>
      </c>
      <c r="M1557">
        <v>0.12</v>
      </c>
      <c r="N1557">
        <v>0.1</v>
      </c>
      <c r="O1557">
        <v>0.18</v>
      </c>
      <c r="P1557">
        <v>0</v>
      </c>
      <c r="Q1557">
        <v>138</v>
      </c>
      <c r="R1557">
        <v>85</v>
      </c>
      <c r="S1557">
        <v>158</v>
      </c>
      <c r="T1557">
        <v>8</v>
      </c>
      <c r="U1557">
        <v>12</v>
      </c>
      <c r="V1557">
        <v>82</v>
      </c>
      <c r="W1557">
        <v>34</v>
      </c>
      <c r="X1557" t="s">
        <v>131</v>
      </c>
      <c r="Y1557">
        <v>100</v>
      </c>
      <c r="Z1557">
        <v>50</v>
      </c>
      <c r="AA1557">
        <v>55</v>
      </c>
      <c r="AB1557">
        <v>106</v>
      </c>
    </row>
    <row r="1558" spans="1:28" ht="17" x14ac:dyDescent="0.25">
      <c r="A1558" s="3">
        <v>38496855</v>
      </c>
      <c r="B1558" s="1">
        <v>43655</v>
      </c>
      <c r="C1558" s="13">
        <v>0.23976562499999998</v>
      </c>
      <c r="D1558" t="s">
        <v>129</v>
      </c>
      <c r="E1558" t="s">
        <v>130</v>
      </c>
      <c r="F1558">
        <v>2.84</v>
      </c>
      <c r="G1558" t="s">
        <v>130</v>
      </c>
      <c r="H1558">
        <v>35.927999999999997</v>
      </c>
      <c r="I1558">
        <v>-117.694</v>
      </c>
      <c r="J1558">
        <v>3.4</v>
      </c>
      <c r="K1558" t="s">
        <v>131</v>
      </c>
      <c r="L1558">
        <v>89</v>
      </c>
      <c r="M1558">
        <v>0.13</v>
      </c>
      <c r="N1558">
        <v>0.1</v>
      </c>
      <c r="O1558">
        <v>0.27</v>
      </c>
      <c r="P1558">
        <v>0</v>
      </c>
      <c r="Q1558">
        <v>310</v>
      </c>
      <c r="R1558">
        <v>88</v>
      </c>
      <c r="S1558">
        <v>-178</v>
      </c>
      <c r="T1558">
        <v>20</v>
      </c>
      <c r="U1558">
        <v>19</v>
      </c>
      <c r="V1558">
        <v>24</v>
      </c>
      <c r="W1558">
        <v>17</v>
      </c>
      <c r="X1558" t="s">
        <v>131</v>
      </c>
      <c r="Y1558">
        <v>100</v>
      </c>
      <c r="Z1558">
        <v>69</v>
      </c>
      <c r="AA1558">
        <v>18</v>
      </c>
      <c r="AB1558">
        <v>40</v>
      </c>
    </row>
    <row r="1559" spans="1:28" x14ac:dyDescent="0.2">
      <c r="A1559" s="4">
        <v>38497063</v>
      </c>
      <c r="B1559" s="1">
        <v>43655</v>
      </c>
      <c r="C1559" s="13">
        <v>0.25403587962962965</v>
      </c>
      <c r="D1559" t="s">
        <v>129</v>
      </c>
      <c r="E1559" t="s">
        <v>130</v>
      </c>
      <c r="F1559">
        <v>2.52</v>
      </c>
      <c r="G1559" t="s">
        <v>130</v>
      </c>
      <c r="H1559">
        <v>35.651000000000003</v>
      </c>
      <c r="I1559">
        <v>-117.512</v>
      </c>
      <c r="J1559">
        <v>3.4</v>
      </c>
      <c r="K1559" t="s">
        <v>131</v>
      </c>
      <c r="L1559">
        <v>94</v>
      </c>
      <c r="M1559">
        <v>0.13</v>
      </c>
      <c r="N1559">
        <v>0.11</v>
      </c>
      <c r="O1559">
        <v>0.36</v>
      </c>
      <c r="P1559">
        <v>0</v>
      </c>
      <c r="Q1559">
        <v>349</v>
      </c>
      <c r="R1559">
        <v>86</v>
      </c>
      <c r="S1559">
        <v>167</v>
      </c>
      <c r="T1559">
        <v>15</v>
      </c>
      <c r="U1559">
        <v>14</v>
      </c>
      <c r="V1559">
        <v>31</v>
      </c>
      <c r="W1559">
        <v>9</v>
      </c>
      <c r="X1559" t="s">
        <v>131</v>
      </c>
      <c r="Y1559">
        <v>98</v>
      </c>
      <c r="Z1559">
        <v>66</v>
      </c>
      <c r="AA1559">
        <v>32</v>
      </c>
      <c r="AB1559">
        <v>54</v>
      </c>
    </row>
    <row r="1560" spans="1:28" x14ac:dyDescent="0.2">
      <c r="A1560" s="4">
        <v>38497143</v>
      </c>
      <c r="B1560" s="1">
        <v>43655</v>
      </c>
      <c r="C1560" s="13">
        <v>0.26044583333333332</v>
      </c>
      <c r="D1560" t="s">
        <v>129</v>
      </c>
      <c r="E1560" t="s">
        <v>130</v>
      </c>
      <c r="F1560">
        <v>2.34</v>
      </c>
      <c r="G1560" t="s">
        <v>130</v>
      </c>
      <c r="H1560">
        <v>35.728000000000002</v>
      </c>
      <c r="I1560">
        <v>-117.542</v>
      </c>
      <c r="J1560">
        <v>6.2</v>
      </c>
      <c r="K1560" t="s">
        <v>131</v>
      </c>
      <c r="L1560">
        <v>51</v>
      </c>
      <c r="M1560">
        <v>0.15</v>
      </c>
      <c r="N1560">
        <v>0.21</v>
      </c>
      <c r="O1560">
        <v>0.48</v>
      </c>
      <c r="P1560">
        <v>0</v>
      </c>
      <c r="Q1560">
        <v>113</v>
      </c>
      <c r="R1560">
        <v>90</v>
      </c>
      <c r="S1560">
        <v>-167</v>
      </c>
      <c r="T1560">
        <v>18</v>
      </c>
      <c r="U1560">
        <v>21</v>
      </c>
      <c r="V1560">
        <v>25</v>
      </c>
      <c r="W1560">
        <v>12</v>
      </c>
      <c r="X1560" t="s">
        <v>131</v>
      </c>
      <c r="Y1560">
        <v>97</v>
      </c>
      <c r="Z1560">
        <v>22</v>
      </c>
      <c r="AA1560">
        <v>20</v>
      </c>
      <c r="AB1560">
        <v>130</v>
      </c>
    </row>
    <row r="1561" spans="1:28" x14ac:dyDescent="0.2">
      <c r="A1561" s="4">
        <v>38497175</v>
      </c>
      <c r="B1561" s="1">
        <v>43655</v>
      </c>
      <c r="C1561" s="13">
        <v>0.2632275462962963</v>
      </c>
      <c r="D1561" t="s">
        <v>129</v>
      </c>
      <c r="E1561" t="s">
        <v>130</v>
      </c>
      <c r="F1561">
        <v>2.25</v>
      </c>
      <c r="G1561" t="s">
        <v>130</v>
      </c>
      <c r="H1561">
        <v>35.866</v>
      </c>
      <c r="I1561">
        <v>-117.67400000000001</v>
      </c>
      <c r="J1561">
        <v>6.4</v>
      </c>
      <c r="K1561" t="s">
        <v>131</v>
      </c>
      <c r="L1561">
        <v>48</v>
      </c>
      <c r="M1561">
        <v>0.16</v>
      </c>
      <c r="N1561">
        <v>0.21</v>
      </c>
      <c r="O1561">
        <v>0.62</v>
      </c>
      <c r="P1561">
        <v>0</v>
      </c>
      <c r="Q1561">
        <v>326</v>
      </c>
      <c r="R1561">
        <v>90</v>
      </c>
      <c r="S1561">
        <v>168</v>
      </c>
      <c r="T1561">
        <v>26</v>
      </c>
      <c r="U1561">
        <v>15</v>
      </c>
      <c r="V1561">
        <v>23</v>
      </c>
      <c r="W1561">
        <v>16</v>
      </c>
      <c r="X1561" t="s">
        <v>131</v>
      </c>
      <c r="Y1561">
        <v>97</v>
      </c>
      <c r="Z1561">
        <v>35</v>
      </c>
      <c r="AA1561">
        <v>19</v>
      </c>
      <c r="AB1561">
        <v>92</v>
      </c>
    </row>
    <row r="1562" spans="1:28" ht="17" x14ac:dyDescent="0.25">
      <c r="A1562" s="3">
        <v>38497183</v>
      </c>
      <c r="B1562" s="1">
        <v>43655</v>
      </c>
      <c r="C1562" s="13">
        <v>0.26351180555555559</v>
      </c>
      <c r="D1562" t="s">
        <v>129</v>
      </c>
      <c r="E1562" t="s">
        <v>130</v>
      </c>
      <c r="F1562">
        <v>2.1</v>
      </c>
      <c r="G1562" t="s">
        <v>130</v>
      </c>
      <c r="H1562">
        <v>35.896999999999998</v>
      </c>
      <c r="I1562">
        <v>-117.68300000000001</v>
      </c>
      <c r="J1562">
        <v>2.1</v>
      </c>
      <c r="K1562" t="s">
        <v>131</v>
      </c>
      <c r="L1562">
        <v>42</v>
      </c>
      <c r="M1562">
        <v>0.21</v>
      </c>
      <c r="N1562">
        <v>0.25</v>
      </c>
      <c r="O1562">
        <v>0.39</v>
      </c>
      <c r="P1562">
        <v>0</v>
      </c>
      <c r="Q1562">
        <v>182</v>
      </c>
      <c r="R1562">
        <v>85</v>
      </c>
      <c r="S1562">
        <v>-176</v>
      </c>
      <c r="T1562">
        <v>42</v>
      </c>
      <c r="U1562">
        <v>28</v>
      </c>
      <c r="V1562">
        <v>17</v>
      </c>
      <c r="W1562">
        <v>23</v>
      </c>
      <c r="X1562" t="s">
        <v>132</v>
      </c>
      <c r="Y1562">
        <v>59</v>
      </c>
      <c r="Z1562">
        <v>67</v>
      </c>
      <c r="AA1562">
        <v>9</v>
      </c>
      <c r="AB1562">
        <v>53</v>
      </c>
    </row>
    <row r="1563" spans="1:28" x14ac:dyDescent="0.2">
      <c r="A1563" s="4">
        <v>38497199</v>
      </c>
      <c r="B1563" s="1">
        <v>43655</v>
      </c>
      <c r="C1563" s="13">
        <v>0.264265625</v>
      </c>
      <c r="D1563" t="s">
        <v>129</v>
      </c>
      <c r="E1563" t="s">
        <v>130</v>
      </c>
      <c r="F1563">
        <v>2.4</v>
      </c>
      <c r="G1563" t="s">
        <v>130</v>
      </c>
      <c r="H1563">
        <v>35.564999999999998</v>
      </c>
      <c r="I1563">
        <v>-117.343</v>
      </c>
      <c r="J1563">
        <v>0.3</v>
      </c>
      <c r="K1563" t="s">
        <v>132</v>
      </c>
      <c r="L1563">
        <v>50</v>
      </c>
      <c r="M1563">
        <v>0.23</v>
      </c>
      <c r="N1563">
        <v>0.33</v>
      </c>
      <c r="O1563">
        <v>31.61</v>
      </c>
      <c r="P1563">
        <v>0</v>
      </c>
      <c r="Q1563">
        <v>143</v>
      </c>
      <c r="R1563">
        <v>61</v>
      </c>
      <c r="S1563">
        <v>163</v>
      </c>
      <c r="T1563">
        <v>20</v>
      </c>
      <c r="U1563">
        <v>19</v>
      </c>
      <c r="V1563">
        <v>18</v>
      </c>
      <c r="W1563">
        <v>8</v>
      </c>
      <c r="X1563" t="s">
        <v>131</v>
      </c>
      <c r="Y1563">
        <v>97</v>
      </c>
      <c r="Z1563">
        <v>72</v>
      </c>
      <c r="AA1563">
        <v>22</v>
      </c>
      <c r="AB1563">
        <v>57</v>
      </c>
    </row>
    <row r="1564" spans="1:28" x14ac:dyDescent="0.2">
      <c r="A1564" s="4">
        <v>38497239</v>
      </c>
      <c r="B1564" s="1">
        <v>43655</v>
      </c>
      <c r="C1564" s="13">
        <v>0.26679270833333335</v>
      </c>
      <c r="D1564" t="s">
        <v>129</v>
      </c>
      <c r="E1564" t="s">
        <v>130</v>
      </c>
      <c r="F1564">
        <v>3.06</v>
      </c>
      <c r="G1564" t="s">
        <v>130</v>
      </c>
      <c r="H1564">
        <v>35.895000000000003</v>
      </c>
      <c r="I1564">
        <v>-117.684</v>
      </c>
      <c r="J1564">
        <v>3</v>
      </c>
      <c r="K1564" t="s">
        <v>131</v>
      </c>
      <c r="L1564">
        <v>109</v>
      </c>
      <c r="M1564">
        <v>0.14000000000000001</v>
      </c>
      <c r="N1564">
        <v>0.1</v>
      </c>
      <c r="O1564">
        <v>0.31</v>
      </c>
      <c r="P1564">
        <v>0</v>
      </c>
      <c r="Q1564">
        <v>170</v>
      </c>
      <c r="R1564">
        <v>78</v>
      </c>
      <c r="S1564">
        <v>175</v>
      </c>
      <c r="T1564">
        <v>13</v>
      </c>
      <c r="U1564">
        <v>9</v>
      </c>
      <c r="V1564">
        <v>40</v>
      </c>
      <c r="W1564">
        <v>12</v>
      </c>
      <c r="X1564" t="s">
        <v>131</v>
      </c>
      <c r="Y1564">
        <v>100</v>
      </c>
      <c r="Z1564">
        <v>67</v>
      </c>
      <c r="AA1564">
        <v>43</v>
      </c>
      <c r="AB1564">
        <v>54</v>
      </c>
    </row>
    <row r="1565" spans="1:28" ht="17" x14ac:dyDescent="0.25">
      <c r="A1565" s="3">
        <v>38497375</v>
      </c>
      <c r="B1565" s="1">
        <v>43655</v>
      </c>
      <c r="C1565" s="13">
        <v>0.27530833333333332</v>
      </c>
      <c r="D1565" t="s">
        <v>129</v>
      </c>
      <c r="E1565" t="s">
        <v>130</v>
      </c>
      <c r="F1565">
        <v>2.67</v>
      </c>
      <c r="G1565" t="s">
        <v>130</v>
      </c>
      <c r="H1565">
        <v>35.712000000000003</v>
      </c>
      <c r="I1565">
        <v>-117.504</v>
      </c>
      <c r="J1565">
        <v>3</v>
      </c>
      <c r="K1565" t="s">
        <v>131</v>
      </c>
      <c r="L1565">
        <v>90</v>
      </c>
      <c r="M1565">
        <v>0.16</v>
      </c>
      <c r="N1565">
        <v>0.13</v>
      </c>
      <c r="O1565">
        <v>0.21</v>
      </c>
      <c r="P1565">
        <v>0</v>
      </c>
      <c r="Q1565">
        <v>67</v>
      </c>
      <c r="R1565">
        <v>87</v>
      </c>
      <c r="S1565">
        <v>-170</v>
      </c>
      <c r="T1565">
        <v>28</v>
      </c>
      <c r="U1565">
        <v>26</v>
      </c>
      <c r="V1565">
        <v>28</v>
      </c>
      <c r="W1565">
        <v>27</v>
      </c>
      <c r="X1565" t="s">
        <v>133</v>
      </c>
      <c r="Y1565">
        <v>83</v>
      </c>
      <c r="Z1565">
        <v>76</v>
      </c>
      <c r="AA1565">
        <v>25</v>
      </c>
      <c r="AB1565">
        <v>41</v>
      </c>
    </row>
    <row r="1566" spans="1:28" ht="17" x14ac:dyDescent="0.25">
      <c r="A1566" s="3">
        <v>38497431</v>
      </c>
      <c r="B1566" s="1">
        <v>43655</v>
      </c>
      <c r="C1566" s="13">
        <v>0.27809722222222222</v>
      </c>
      <c r="D1566" t="s">
        <v>129</v>
      </c>
      <c r="E1566" t="s">
        <v>130</v>
      </c>
      <c r="F1566">
        <v>2.54</v>
      </c>
      <c r="G1566" t="s">
        <v>130</v>
      </c>
      <c r="H1566">
        <v>35.854999999999997</v>
      </c>
      <c r="I1566">
        <v>-117.694</v>
      </c>
      <c r="J1566">
        <v>5.2</v>
      </c>
      <c r="K1566" t="s">
        <v>131</v>
      </c>
      <c r="L1566">
        <v>91</v>
      </c>
      <c r="M1566">
        <v>0.18</v>
      </c>
      <c r="N1566">
        <v>0.14000000000000001</v>
      </c>
      <c r="O1566">
        <v>0.65</v>
      </c>
      <c r="P1566">
        <v>0</v>
      </c>
      <c r="Q1566">
        <v>1</v>
      </c>
      <c r="R1566">
        <v>32</v>
      </c>
      <c r="S1566">
        <v>-73</v>
      </c>
      <c r="T1566">
        <v>17</v>
      </c>
      <c r="U1566">
        <v>15</v>
      </c>
      <c r="V1566">
        <v>23</v>
      </c>
      <c r="W1566">
        <v>14</v>
      </c>
      <c r="X1566" t="s">
        <v>131</v>
      </c>
      <c r="Y1566">
        <v>98</v>
      </c>
      <c r="Z1566">
        <v>51</v>
      </c>
      <c r="AA1566">
        <v>21</v>
      </c>
      <c r="AB1566">
        <v>55</v>
      </c>
    </row>
    <row r="1567" spans="1:28" x14ac:dyDescent="0.2">
      <c r="A1567" s="4">
        <v>38497535</v>
      </c>
      <c r="B1567" s="1">
        <v>43655</v>
      </c>
      <c r="C1567" s="13">
        <v>0.28390405092592591</v>
      </c>
      <c r="D1567" t="s">
        <v>129</v>
      </c>
      <c r="E1567" t="s">
        <v>130</v>
      </c>
      <c r="F1567">
        <v>2.04</v>
      </c>
      <c r="G1567" t="s">
        <v>130</v>
      </c>
      <c r="H1567">
        <v>35.890999999999998</v>
      </c>
      <c r="I1567">
        <v>-117.721</v>
      </c>
      <c r="J1567">
        <v>8</v>
      </c>
      <c r="K1567" t="s">
        <v>131</v>
      </c>
      <c r="L1567">
        <v>51</v>
      </c>
      <c r="M1567">
        <v>0.17</v>
      </c>
      <c r="N1567">
        <v>0.22</v>
      </c>
      <c r="O1567">
        <v>0.63</v>
      </c>
      <c r="P1567">
        <v>0</v>
      </c>
      <c r="Q1567">
        <v>152</v>
      </c>
      <c r="R1567">
        <v>72</v>
      </c>
      <c r="S1567">
        <v>144</v>
      </c>
      <c r="T1567">
        <v>34</v>
      </c>
      <c r="U1567">
        <v>30</v>
      </c>
      <c r="V1567">
        <v>23</v>
      </c>
      <c r="W1567">
        <v>22</v>
      </c>
      <c r="X1567" t="s">
        <v>133</v>
      </c>
      <c r="Y1567">
        <v>68</v>
      </c>
      <c r="Z1567">
        <v>40</v>
      </c>
      <c r="AA1567">
        <v>21</v>
      </c>
      <c r="AB1567">
        <v>111</v>
      </c>
    </row>
    <row r="1568" spans="1:28" x14ac:dyDescent="0.2">
      <c r="A1568" s="4">
        <v>38497655</v>
      </c>
      <c r="B1568" s="1">
        <v>43655</v>
      </c>
      <c r="C1568" s="13">
        <v>0.29139131944444446</v>
      </c>
      <c r="D1568" t="s">
        <v>129</v>
      </c>
      <c r="E1568" t="s">
        <v>130</v>
      </c>
      <c r="F1568">
        <v>2.16</v>
      </c>
      <c r="G1568" t="s">
        <v>130</v>
      </c>
      <c r="H1568">
        <v>35.951999999999998</v>
      </c>
      <c r="I1568">
        <v>-117.31</v>
      </c>
      <c r="J1568">
        <v>2.9</v>
      </c>
      <c r="K1568" t="s">
        <v>131</v>
      </c>
      <c r="L1568">
        <v>39</v>
      </c>
      <c r="M1568">
        <v>0.22</v>
      </c>
      <c r="N1568">
        <v>0.34</v>
      </c>
      <c r="O1568">
        <v>1.1299999999999999</v>
      </c>
      <c r="P1568">
        <v>0</v>
      </c>
      <c r="Q1568">
        <v>158</v>
      </c>
      <c r="R1568">
        <v>90</v>
      </c>
      <c r="S1568">
        <v>-110</v>
      </c>
      <c r="T1568">
        <v>35</v>
      </c>
      <c r="U1568">
        <v>31</v>
      </c>
      <c r="V1568">
        <v>17</v>
      </c>
      <c r="W1568">
        <v>16</v>
      </c>
      <c r="X1568" t="s">
        <v>133</v>
      </c>
      <c r="Y1568">
        <v>64</v>
      </c>
      <c r="Z1568">
        <v>61</v>
      </c>
      <c r="AA1568">
        <v>13</v>
      </c>
      <c r="AB1568">
        <v>51</v>
      </c>
    </row>
    <row r="1569" spans="1:28" ht="17" x14ac:dyDescent="0.25">
      <c r="A1569" s="3">
        <v>38497687</v>
      </c>
      <c r="B1569" s="1">
        <v>43655</v>
      </c>
      <c r="C1569" s="13">
        <v>0.29236608796296298</v>
      </c>
      <c r="D1569" t="s">
        <v>129</v>
      </c>
      <c r="E1569" t="s">
        <v>130</v>
      </c>
      <c r="F1569">
        <v>2.6</v>
      </c>
      <c r="G1569" t="s">
        <v>130</v>
      </c>
      <c r="H1569">
        <v>35.874000000000002</v>
      </c>
      <c r="I1569">
        <v>-117.697</v>
      </c>
      <c r="J1569">
        <v>2.4</v>
      </c>
      <c r="K1569" t="s">
        <v>131</v>
      </c>
      <c r="L1569">
        <v>91</v>
      </c>
      <c r="M1569">
        <v>0.16</v>
      </c>
      <c r="N1569">
        <v>0.11</v>
      </c>
      <c r="O1569">
        <v>0.21</v>
      </c>
      <c r="P1569">
        <v>0</v>
      </c>
      <c r="Q1569">
        <v>140</v>
      </c>
      <c r="R1569">
        <v>87</v>
      </c>
      <c r="S1569">
        <v>-156</v>
      </c>
      <c r="T1569">
        <v>20</v>
      </c>
      <c r="U1569">
        <v>22</v>
      </c>
      <c r="V1569">
        <v>25</v>
      </c>
      <c r="W1569">
        <v>26</v>
      </c>
      <c r="X1569" t="s">
        <v>131</v>
      </c>
      <c r="Y1569">
        <v>91</v>
      </c>
      <c r="Z1569">
        <v>69</v>
      </c>
      <c r="AA1569">
        <v>19</v>
      </c>
      <c r="AB1569">
        <v>40</v>
      </c>
    </row>
    <row r="1570" spans="1:28" x14ac:dyDescent="0.2">
      <c r="A1570" s="4">
        <v>38497695</v>
      </c>
      <c r="B1570" s="1">
        <v>43655</v>
      </c>
      <c r="C1570" s="13">
        <v>0.2928556712962963</v>
      </c>
      <c r="D1570" t="s">
        <v>129</v>
      </c>
      <c r="E1570" t="s">
        <v>130</v>
      </c>
      <c r="F1570">
        <v>2.2799999999999998</v>
      </c>
      <c r="G1570" t="s">
        <v>130</v>
      </c>
      <c r="H1570">
        <v>35.648000000000003</v>
      </c>
      <c r="I1570">
        <v>-117.46299999999999</v>
      </c>
      <c r="J1570">
        <v>2.1</v>
      </c>
      <c r="K1570" t="s">
        <v>131</v>
      </c>
      <c r="L1570">
        <v>34</v>
      </c>
      <c r="M1570">
        <v>0.19</v>
      </c>
      <c r="N1570">
        <v>0.27</v>
      </c>
      <c r="O1570">
        <v>0.37</v>
      </c>
      <c r="P1570">
        <v>0</v>
      </c>
      <c r="Q1570">
        <v>159</v>
      </c>
      <c r="R1570">
        <v>73</v>
      </c>
      <c r="S1570">
        <v>82</v>
      </c>
      <c r="T1570">
        <v>30</v>
      </c>
      <c r="U1570">
        <v>31</v>
      </c>
      <c r="V1570">
        <v>16</v>
      </c>
      <c r="W1570">
        <v>21</v>
      </c>
      <c r="X1570" t="s">
        <v>133</v>
      </c>
      <c r="Y1570">
        <v>69</v>
      </c>
      <c r="Z1570">
        <v>48</v>
      </c>
      <c r="AA1570">
        <v>7</v>
      </c>
      <c r="AB1570">
        <v>161</v>
      </c>
    </row>
    <row r="1571" spans="1:28" x14ac:dyDescent="0.2">
      <c r="A1571" s="4">
        <v>38497719</v>
      </c>
      <c r="B1571" s="1">
        <v>43655</v>
      </c>
      <c r="C1571" s="13">
        <v>0.29463275462962962</v>
      </c>
      <c r="D1571" t="s">
        <v>129</v>
      </c>
      <c r="E1571" t="s">
        <v>130</v>
      </c>
      <c r="F1571">
        <v>3.1</v>
      </c>
      <c r="G1571" t="s">
        <v>130</v>
      </c>
      <c r="H1571">
        <v>35.899000000000001</v>
      </c>
      <c r="I1571">
        <v>-117.672</v>
      </c>
      <c r="J1571">
        <v>8.4</v>
      </c>
      <c r="K1571" t="s">
        <v>131</v>
      </c>
      <c r="L1571">
        <v>122</v>
      </c>
      <c r="M1571">
        <v>0.15</v>
      </c>
      <c r="N1571">
        <v>0.11</v>
      </c>
      <c r="O1571">
        <v>0.28000000000000003</v>
      </c>
      <c r="P1571">
        <v>0</v>
      </c>
      <c r="Q1571">
        <v>310</v>
      </c>
      <c r="R1571">
        <v>33</v>
      </c>
      <c r="S1571">
        <v>160</v>
      </c>
      <c r="T1571">
        <v>9</v>
      </c>
      <c r="U1571">
        <v>9</v>
      </c>
      <c r="V1571">
        <v>44</v>
      </c>
      <c r="W1571">
        <v>16</v>
      </c>
      <c r="X1571" t="s">
        <v>131</v>
      </c>
      <c r="Y1571">
        <v>100</v>
      </c>
      <c r="Z1571">
        <v>41</v>
      </c>
      <c r="AA1571">
        <v>44</v>
      </c>
      <c r="AB1571">
        <v>109</v>
      </c>
    </row>
    <row r="1572" spans="1:28" x14ac:dyDescent="0.2">
      <c r="A1572" s="4">
        <v>38497863</v>
      </c>
      <c r="B1572" s="1">
        <v>43655</v>
      </c>
      <c r="C1572" s="13">
        <v>0.30272337962962964</v>
      </c>
      <c r="D1572" t="s">
        <v>129</v>
      </c>
      <c r="E1572" t="s">
        <v>130</v>
      </c>
      <c r="F1572">
        <v>2.08</v>
      </c>
      <c r="G1572" t="s">
        <v>130</v>
      </c>
      <c r="H1572">
        <v>35.686</v>
      </c>
      <c r="I1572">
        <v>-117.592</v>
      </c>
      <c r="J1572">
        <v>2.7</v>
      </c>
      <c r="K1572" t="s">
        <v>131</v>
      </c>
      <c r="L1572">
        <v>46</v>
      </c>
      <c r="M1572">
        <v>0.16</v>
      </c>
      <c r="N1572">
        <v>0.19</v>
      </c>
      <c r="O1572">
        <v>0.26</v>
      </c>
      <c r="P1572">
        <v>0</v>
      </c>
      <c r="Q1572">
        <v>116</v>
      </c>
      <c r="R1572">
        <v>85</v>
      </c>
      <c r="S1572">
        <v>-150</v>
      </c>
      <c r="T1572">
        <v>17</v>
      </c>
      <c r="U1572">
        <v>33</v>
      </c>
      <c r="V1572">
        <v>18</v>
      </c>
      <c r="W1572">
        <v>7</v>
      </c>
      <c r="X1572" t="s">
        <v>133</v>
      </c>
      <c r="Y1572">
        <v>76</v>
      </c>
      <c r="Z1572">
        <v>71</v>
      </c>
      <c r="AA1572">
        <v>16</v>
      </c>
      <c r="AB1572">
        <v>46</v>
      </c>
    </row>
    <row r="1573" spans="1:28" ht="17" x14ac:dyDescent="0.25">
      <c r="A1573" s="3">
        <v>38497911</v>
      </c>
      <c r="B1573" s="1">
        <v>43655</v>
      </c>
      <c r="C1573" s="13">
        <v>0.30604988425925927</v>
      </c>
      <c r="D1573" t="s">
        <v>129</v>
      </c>
      <c r="E1573" t="s">
        <v>130</v>
      </c>
      <c r="F1573">
        <v>2.12</v>
      </c>
      <c r="G1573" t="s">
        <v>130</v>
      </c>
      <c r="H1573">
        <v>35.908999999999999</v>
      </c>
      <c r="I1573">
        <v>-117.69</v>
      </c>
      <c r="J1573">
        <v>2</v>
      </c>
      <c r="K1573" t="s">
        <v>131</v>
      </c>
      <c r="L1573">
        <v>48</v>
      </c>
      <c r="M1573">
        <v>0.2</v>
      </c>
      <c r="N1573">
        <v>0.2</v>
      </c>
      <c r="O1573">
        <v>0.36</v>
      </c>
      <c r="P1573">
        <v>0</v>
      </c>
      <c r="Q1573">
        <v>340</v>
      </c>
      <c r="R1573">
        <v>42</v>
      </c>
      <c r="S1573">
        <v>-137</v>
      </c>
      <c r="T1573">
        <v>35</v>
      </c>
      <c r="U1573">
        <v>38</v>
      </c>
      <c r="V1573">
        <v>19</v>
      </c>
      <c r="W1573">
        <v>12</v>
      </c>
      <c r="X1573" t="s">
        <v>132</v>
      </c>
      <c r="Y1573">
        <v>50</v>
      </c>
      <c r="Z1573">
        <v>66</v>
      </c>
      <c r="AA1573">
        <v>15</v>
      </c>
      <c r="AB1573">
        <v>29</v>
      </c>
    </row>
    <row r="1574" spans="1:28" x14ac:dyDescent="0.2">
      <c r="A1574" s="4">
        <v>38498039</v>
      </c>
      <c r="B1574" s="1">
        <v>43655</v>
      </c>
      <c r="C1574" s="13">
        <v>0.31259409722222226</v>
      </c>
      <c r="D1574" t="s">
        <v>129</v>
      </c>
      <c r="E1574" t="s">
        <v>130</v>
      </c>
      <c r="F1574">
        <v>2.08</v>
      </c>
      <c r="G1574" t="s">
        <v>130</v>
      </c>
      <c r="H1574">
        <v>35.658999999999999</v>
      </c>
      <c r="I1574">
        <v>-117.529</v>
      </c>
      <c r="J1574">
        <v>10.8</v>
      </c>
      <c r="K1574" t="s">
        <v>131</v>
      </c>
      <c r="L1574">
        <v>48</v>
      </c>
      <c r="M1574">
        <v>0.19</v>
      </c>
      <c r="N1574">
        <v>0.23</v>
      </c>
      <c r="O1574">
        <v>0.42</v>
      </c>
      <c r="P1574">
        <v>0</v>
      </c>
      <c r="Q1574">
        <v>145</v>
      </c>
      <c r="R1574">
        <v>69</v>
      </c>
      <c r="S1574">
        <v>-167</v>
      </c>
      <c r="T1574">
        <v>21</v>
      </c>
      <c r="U1574">
        <v>19</v>
      </c>
      <c r="V1574">
        <v>18</v>
      </c>
      <c r="W1574">
        <v>28</v>
      </c>
      <c r="X1574" t="s">
        <v>131</v>
      </c>
      <c r="Y1574">
        <v>96</v>
      </c>
      <c r="Z1574">
        <v>33</v>
      </c>
      <c r="AA1574">
        <v>18</v>
      </c>
      <c r="AB1574">
        <v>131</v>
      </c>
    </row>
    <row r="1575" spans="1:28" x14ac:dyDescent="0.2">
      <c r="A1575" s="4">
        <v>38498143</v>
      </c>
      <c r="B1575" s="1">
        <v>43655</v>
      </c>
      <c r="C1575" s="13">
        <v>0.31723738425925924</v>
      </c>
      <c r="D1575" t="s">
        <v>129</v>
      </c>
      <c r="E1575" t="s">
        <v>130</v>
      </c>
      <c r="F1575">
        <v>2.06</v>
      </c>
      <c r="G1575" t="s">
        <v>130</v>
      </c>
      <c r="H1575">
        <v>35.904000000000003</v>
      </c>
      <c r="I1575">
        <v>-117.664</v>
      </c>
      <c r="J1575">
        <v>1.8</v>
      </c>
      <c r="K1575" t="s">
        <v>131</v>
      </c>
      <c r="L1575">
        <v>33</v>
      </c>
      <c r="M1575">
        <v>0.16</v>
      </c>
      <c r="N1575">
        <v>0.22</v>
      </c>
      <c r="O1575">
        <v>0.33</v>
      </c>
      <c r="P1575">
        <v>0</v>
      </c>
      <c r="Q1575">
        <v>344</v>
      </c>
      <c r="R1575">
        <v>87</v>
      </c>
      <c r="S1575">
        <v>-155</v>
      </c>
      <c r="T1575">
        <v>26</v>
      </c>
      <c r="U1575">
        <v>30</v>
      </c>
      <c r="V1575">
        <v>17</v>
      </c>
      <c r="W1575">
        <v>15</v>
      </c>
      <c r="X1575" t="s">
        <v>133</v>
      </c>
      <c r="Y1575">
        <v>79</v>
      </c>
      <c r="Z1575">
        <v>66</v>
      </c>
      <c r="AA1575">
        <v>10</v>
      </c>
      <c r="AB1575">
        <v>43</v>
      </c>
    </row>
    <row r="1576" spans="1:28" ht="17" x14ac:dyDescent="0.25">
      <c r="A1576" s="3">
        <v>38498375</v>
      </c>
      <c r="B1576" s="1">
        <v>43655</v>
      </c>
      <c r="C1576" s="13">
        <v>0.32923958333333331</v>
      </c>
      <c r="D1576" t="s">
        <v>129</v>
      </c>
      <c r="E1576" t="s">
        <v>130</v>
      </c>
      <c r="F1576">
        <v>2.79</v>
      </c>
      <c r="G1576" t="s">
        <v>130</v>
      </c>
      <c r="H1576">
        <v>35.737000000000002</v>
      </c>
      <c r="I1576">
        <v>-117.57</v>
      </c>
      <c r="J1576">
        <v>3.4</v>
      </c>
      <c r="K1576" t="s">
        <v>131</v>
      </c>
      <c r="L1576">
        <v>98</v>
      </c>
      <c r="M1576">
        <v>0.14000000000000001</v>
      </c>
      <c r="N1576">
        <v>0.11</v>
      </c>
      <c r="O1576">
        <v>0.28000000000000003</v>
      </c>
      <c r="P1576">
        <v>0</v>
      </c>
      <c r="Q1576">
        <v>158</v>
      </c>
      <c r="R1576">
        <v>89</v>
      </c>
      <c r="S1576">
        <v>-153</v>
      </c>
      <c r="T1576">
        <v>20</v>
      </c>
      <c r="U1576">
        <v>28</v>
      </c>
      <c r="V1576">
        <v>27</v>
      </c>
      <c r="W1576">
        <v>12</v>
      </c>
      <c r="X1576" t="s">
        <v>133</v>
      </c>
      <c r="Y1576">
        <v>75</v>
      </c>
      <c r="Z1576">
        <v>75</v>
      </c>
      <c r="AA1576">
        <v>24</v>
      </c>
      <c r="AB1576">
        <v>41</v>
      </c>
    </row>
    <row r="1577" spans="1:28" ht="17" x14ac:dyDescent="0.25">
      <c r="A1577" s="3">
        <v>38498383</v>
      </c>
      <c r="B1577" s="1">
        <v>43655</v>
      </c>
      <c r="C1577" s="13">
        <v>0.32968020833333334</v>
      </c>
      <c r="D1577" t="s">
        <v>129</v>
      </c>
      <c r="E1577" t="s">
        <v>130</v>
      </c>
      <c r="F1577">
        <v>2.5299999999999998</v>
      </c>
      <c r="G1577" t="s">
        <v>130</v>
      </c>
      <c r="H1577">
        <v>35.895000000000003</v>
      </c>
      <c r="I1577">
        <v>-117.681</v>
      </c>
      <c r="J1577">
        <v>4.7</v>
      </c>
      <c r="K1577" t="s">
        <v>131</v>
      </c>
      <c r="L1577">
        <v>73</v>
      </c>
      <c r="M1577">
        <v>0.12</v>
      </c>
      <c r="N1577">
        <v>0.1</v>
      </c>
      <c r="O1577">
        <v>0.23</v>
      </c>
      <c r="P1577">
        <v>0</v>
      </c>
      <c r="Q1577">
        <v>349</v>
      </c>
      <c r="R1577">
        <v>89</v>
      </c>
      <c r="S1577">
        <v>-178</v>
      </c>
      <c r="T1577">
        <v>25</v>
      </c>
      <c r="U1577">
        <v>31</v>
      </c>
      <c r="V1577">
        <v>20</v>
      </c>
      <c r="W1577">
        <v>11</v>
      </c>
      <c r="X1577" t="s">
        <v>133</v>
      </c>
      <c r="Y1577">
        <v>73</v>
      </c>
      <c r="Z1577">
        <v>53</v>
      </c>
      <c r="AA1577">
        <v>8</v>
      </c>
      <c r="AB1577">
        <v>61</v>
      </c>
    </row>
    <row r="1578" spans="1:28" x14ac:dyDescent="0.2">
      <c r="A1578" s="4">
        <v>38498479</v>
      </c>
      <c r="B1578" s="1">
        <v>43655</v>
      </c>
      <c r="C1578" s="13">
        <v>0.33398055555555556</v>
      </c>
      <c r="D1578" t="s">
        <v>129</v>
      </c>
      <c r="E1578" t="s">
        <v>130</v>
      </c>
      <c r="F1578">
        <v>2.35</v>
      </c>
      <c r="G1578" t="s">
        <v>130</v>
      </c>
      <c r="H1578">
        <v>35.917999999999999</v>
      </c>
      <c r="I1578">
        <v>-117.75</v>
      </c>
      <c r="J1578">
        <v>1.6</v>
      </c>
      <c r="K1578" t="s">
        <v>131</v>
      </c>
      <c r="L1578">
        <v>46</v>
      </c>
      <c r="M1578">
        <v>0.16</v>
      </c>
      <c r="N1578">
        <v>0.18</v>
      </c>
      <c r="O1578">
        <v>0.31</v>
      </c>
      <c r="P1578">
        <v>0</v>
      </c>
      <c r="Q1578">
        <v>357</v>
      </c>
      <c r="R1578">
        <v>69</v>
      </c>
      <c r="S1578">
        <v>-165</v>
      </c>
      <c r="T1578">
        <v>27</v>
      </c>
      <c r="U1578">
        <v>23</v>
      </c>
      <c r="V1578">
        <v>22</v>
      </c>
      <c r="W1578">
        <v>6</v>
      </c>
      <c r="X1578" t="s">
        <v>133</v>
      </c>
      <c r="Y1578">
        <v>77</v>
      </c>
      <c r="Z1578">
        <v>72</v>
      </c>
      <c r="AA1578">
        <v>17</v>
      </c>
      <c r="AB1578">
        <v>36</v>
      </c>
    </row>
    <row r="1579" spans="1:28" x14ac:dyDescent="0.2">
      <c r="A1579" s="4">
        <v>38498615</v>
      </c>
      <c r="B1579" s="1">
        <v>43655</v>
      </c>
      <c r="C1579" s="13">
        <v>0.34550428240740744</v>
      </c>
      <c r="D1579" t="s">
        <v>129</v>
      </c>
      <c r="E1579" t="s">
        <v>130</v>
      </c>
      <c r="F1579">
        <v>3.58</v>
      </c>
      <c r="G1579" t="s">
        <v>47</v>
      </c>
      <c r="H1579">
        <v>35.781999999999996</v>
      </c>
      <c r="I1579">
        <v>-117.614</v>
      </c>
      <c r="J1579">
        <v>9.1999999999999993</v>
      </c>
      <c r="K1579" t="s">
        <v>131</v>
      </c>
      <c r="L1579">
        <v>141</v>
      </c>
      <c r="M1579">
        <v>0.15</v>
      </c>
      <c r="N1579">
        <v>0.1</v>
      </c>
      <c r="O1579">
        <v>0.19</v>
      </c>
      <c r="P1579">
        <v>0</v>
      </c>
      <c r="Q1579">
        <v>230</v>
      </c>
      <c r="R1579">
        <v>21</v>
      </c>
      <c r="S1579">
        <v>-118</v>
      </c>
      <c r="T1579">
        <v>12</v>
      </c>
      <c r="U1579">
        <v>20</v>
      </c>
      <c r="V1579">
        <v>58</v>
      </c>
      <c r="W1579">
        <v>15</v>
      </c>
      <c r="X1579" t="s">
        <v>131</v>
      </c>
      <c r="Y1579">
        <v>100</v>
      </c>
      <c r="Z1579">
        <v>42</v>
      </c>
      <c r="AA1579">
        <v>57</v>
      </c>
      <c r="AB1579">
        <v>87</v>
      </c>
    </row>
    <row r="1580" spans="1:28" x14ac:dyDescent="0.2">
      <c r="A1580" s="4">
        <v>38498623</v>
      </c>
      <c r="B1580" s="1">
        <v>43655</v>
      </c>
      <c r="C1580" s="13">
        <v>0.34592997685185184</v>
      </c>
      <c r="D1580" t="s">
        <v>129</v>
      </c>
      <c r="E1580" t="s">
        <v>130</v>
      </c>
      <c r="F1580">
        <v>2.93</v>
      </c>
      <c r="G1580" t="s">
        <v>130</v>
      </c>
      <c r="H1580">
        <v>35.848999999999997</v>
      </c>
      <c r="I1580">
        <v>-117.673</v>
      </c>
      <c r="J1580">
        <v>4.5999999999999996</v>
      </c>
      <c r="K1580" t="s">
        <v>131</v>
      </c>
      <c r="L1580">
        <v>64</v>
      </c>
      <c r="M1580">
        <v>0.14000000000000001</v>
      </c>
      <c r="N1580">
        <v>0.13</v>
      </c>
      <c r="O1580">
        <v>0.32</v>
      </c>
      <c r="P1580">
        <v>0</v>
      </c>
      <c r="Q1580">
        <v>330</v>
      </c>
      <c r="R1580">
        <v>43</v>
      </c>
      <c r="S1580">
        <v>-112</v>
      </c>
      <c r="T1580">
        <v>33</v>
      </c>
      <c r="U1580">
        <v>29</v>
      </c>
      <c r="V1580">
        <v>18</v>
      </c>
      <c r="W1580">
        <v>30</v>
      </c>
      <c r="X1580" t="s">
        <v>133</v>
      </c>
      <c r="Y1580">
        <v>72</v>
      </c>
      <c r="Z1580">
        <v>51</v>
      </c>
      <c r="AA1580">
        <v>6</v>
      </c>
      <c r="AB1580">
        <v>63</v>
      </c>
    </row>
    <row r="1581" spans="1:28" x14ac:dyDescent="0.2">
      <c r="A1581" s="4">
        <v>38498631</v>
      </c>
      <c r="B1581" s="1">
        <v>43655</v>
      </c>
      <c r="C1581" s="13">
        <v>0.34660601851851852</v>
      </c>
      <c r="D1581" t="s">
        <v>129</v>
      </c>
      <c r="E1581" t="s">
        <v>130</v>
      </c>
      <c r="F1581">
        <v>2.5</v>
      </c>
      <c r="G1581" t="s">
        <v>130</v>
      </c>
      <c r="H1581">
        <v>35.841000000000001</v>
      </c>
      <c r="I1581">
        <v>-117.661</v>
      </c>
      <c r="J1581">
        <v>5.5</v>
      </c>
      <c r="K1581" t="s">
        <v>131</v>
      </c>
      <c r="L1581">
        <v>66</v>
      </c>
      <c r="M1581">
        <v>0.15</v>
      </c>
      <c r="N1581">
        <v>0.15</v>
      </c>
      <c r="O1581">
        <v>0.56000000000000005</v>
      </c>
      <c r="P1581">
        <v>0</v>
      </c>
      <c r="Q1581">
        <v>168</v>
      </c>
      <c r="R1581">
        <v>62</v>
      </c>
      <c r="S1581">
        <v>-127</v>
      </c>
      <c r="T1581">
        <v>21</v>
      </c>
      <c r="U1581">
        <v>18</v>
      </c>
      <c r="V1581">
        <v>22</v>
      </c>
      <c r="W1581">
        <v>14</v>
      </c>
      <c r="X1581" t="s">
        <v>131</v>
      </c>
      <c r="Y1581">
        <v>93</v>
      </c>
      <c r="Z1581">
        <v>40</v>
      </c>
      <c r="AA1581">
        <v>14</v>
      </c>
      <c r="AB1581">
        <v>68</v>
      </c>
    </row>
    <row r="1582" spans="1:28" ht="17" x14ac:dyDescent="0.25">
      <c r="A1582" s="3">
        <v>38498887</v>
      </c>
      <c r="B1582" s="1">
        <v>43655</v>
      </c>
      <c r="C1582" s="13">
        <v>0.36739305555555557</v>
      </c>
      <c r="D1582" t="s">
        <v>129</v>
      </c>
      <c r="E1582" t="s">
        <v>130</v>
      </c>
      <c r="F1582">
        <v>2.4</v>
      </c>
      <c r="G1582" t="s">
        <v>130</v>
      </c>
      <c r="H1582">
        <v>35.624000000000002</v>
      </c>
      <c r="I1582">
        <v>-117.46899999999999</v>
      </c>
      <c r="J1582">
        <v>6.8</v>
      </c>
      <c r="K1582" t="s">
        <v>131</v>
      </c>
      <c r="L1582">
        <v>44</v>
      </c>
      <c r="M1582">
        <v>0.24</v>
      </c>
      <c r="N1582">
        <v>0.41</v>
      </c>
      <c r="O1582">
        <v>0.6</v>
      </c>
      <c r="P1582">
        <v>0</v>
      </c>
      <c r="Q1582">
        <v>18</v>
      </c>
      <c r="R1582">
        <v>20</v>
      </c>
      <c r="S1582">
        <v>-7</v>
      </c>
      <c r="T1582">
        <v>44</v>
      </c>
      <c r="U1582">
        <v>35</v>
      </c>
      <c r="V1582">
        <v>17</v>
      </c>
      <c r="W1582">
        <v>24</v>
      </c>
      <c r="X1582" t="s">
        <v>132</v>
      </c>
      <c r="Y1582">
        <v>58</v>
      </c>
      <c r="Z1582">
        <v>25</v>
      </c>
      <c r="AA1582">
        <v>13</v>
      </c>
      <c r="AB1582">
        <v>120</v>
      </c>
    </row>
    <row r="1583" spans="1:28" ht="17" x14ac:dyDescent="0.25">
      <c r="A1583" s="3">
        <v>38498903</v>
      </c>
      <c r="B1583" s="1">
        <v>43655</v>
      </c>
      <c r="C1583" s="13">
        <v>0.3680377314814815</v>
      </c>
      <c r="D1583" t="s">
        <v>129</v>
      </c>
      <c r="E1583" t="s">
        <v>130</v>
      </c>
      <c r="F1583">
        <v>2.84</v>
      </c>
      <c r="G1583" t="s">
        <v>130</v>
      </c>
      <c r="H1583">
        <v>35.671999999999997</v>
      </c>
      <c r="I1583">
        <v>-117.52200000000001</v>
      </c>
      <c r="J1583">
        <v>9.4</v>
      </c>
      <c r="K1583" t="s">
        <v>131</v>
      </c>
      <c r="L1583">
        <v>94</v>
      </c>
      <c r="M1583">
        <v>0.15</v>
      </c>
      <c r="N1583">
        <v>0.14000000000000001</v>
      </c>
      <c r="O1583">
        <v>0.27</v>
      </c>
      <c r="P1583">
        <v>0</v>
      </c>
      <c r="Q1583">
        <v>296</v>
      </c>
      <c r="R1583">
        <v>84</v>
      </c>
      <c r="S1583">
        <v>-158</v>
      </c>
      <c r="T1583">
        <v>16</v>
      </c>
      <c r="U1583">
        <v>25</v>
      </c>
      <c r="V1583">
        <v>28</v>
      </c>
      <c r="W1583">
        <v>26</v>
      </c>
      <c r="X1583" t="s">
        <v>131</v>
      </c>
      <c r="Y1583">
        <v>90</v>
      </c>
      <c r="Z1583">
        <v>25</v>
      </c>
      <c r="AA1583">
        <v>20</v>
      </c>
      <c r="AB1583">
        <v>144</v>
      </c>
    </row>
    <row r="1584" spans="1:28" x14ac:dyDescent="0.2">
      <c r="A1584" s="4">
        <v>38498911</v>
      </c>
      <c r="B1584" s="1">
        <v>43655</v>
      </c>
      <c r="C1584" s="13">
        <v>0.36844317129629628</v>
      </c>
      <c r="D1584" t="s">
        <v>129</v>
      </c>
      <c r="E1584" t="s">
        <v>130</v>
      </c>
      <c r="F1584">
        <v>2.29</v>
      </c>
      <c r="G1584" t="s">
        <v>130</v>
      </c>
      <c r="H1584">
        <v>35.625</v>
      </c>
      <c r="I1584">
        <v>-117.431</v>
      </c>
      <c r="J1584">
        <v>7.9</v>
      </c>
      <c r="K1584" t="s">
        <v>131</v>
      </c>
      <c r="L1584">
        <v>44</v>
      </c>
      <c r="M1584">
        <v>0.18</v>
      </c>
      <c r="N1584">
        <v>0.32</v>
      </c>
      <c r="O1584">
        <v>0.55000000000000004</v>
      </c>
      <c r="P1584">
        <v>0</v>
      </c>
      <c r="Q1584">
        <v>86</v>
      </c>
      <c r="R1584">
        <v>34</v>
      </c>
      <c r="S1584">
        <v>147</v>
      </c>
      <c r="T1584">
        <v>32</v>
      </c>
      <c r="U1584">
        <v>37</v>
      </c>
      <c r="V1584">
        <v>17</v>
      </c>
      <c r="W1584">
        <v>22</v>
      </c>
      <c r="X1584" t="s">
        <v>133</v>
      </c>
      <c r="Y1584">
        <v>63</v>
      </c>
      <c r="Z1584">
        <v>32</v>
      </c>
      <c r="AA1584">
        <v>3</v>
      </c>
      <c r="AB1584">
        <v>103</v>
      </c>
    </row>
    <row r="1585" spans="1:28" x14ac:dyDescent="0.2">
      <c r="A1585" s="4">
        <v>38499159</v>
      </c>
      <c r="B1585" s="1">
        <v>43655</v>
      </c>
      <c r="C1585" s="13">
        <v>0.38281712962962966</v>
      </c>
      <c r="D1585" t="s">
        <v>129</v>
      </c>
      <c r="E1585" t="s">
        <v>130</v>
      </c>
      <c r="F1585">
        <v>3.21</v>
      </c>
      <c r="G1585" t="s">
        <v>130</v>
      </c>
      <c r="H1585">
        <v>35.662999999999997</v>
      </c>
      <c r="I1585">
        <v>-117.542</v>
      </c>
      <c r="J1585">
        <v>8.6999999999999993</v>
      </c>
      <c r="K1585" t="s">
        <v>131</v>
      </c>
      <c r="L1585">
        <v>141</v>
      </c>
      <c r="M1585">
        <v>0.12</v>
      </c>
      <c r="N1585">
        <v>0.09</v>
      </c>
      <c r="O1585">
        <v>0.18</v>
      </c>
      <c r="P1585">
        <v>0</v>
      </c>
      <c r="Q1585">
        <v>192</v>
      </c>
      <c r="R1585">
        <v>63</v>
      </c>
      <c r="S1585">
        <v>171</v>
      </c>
      <c r="T1585">
        <v>17</v>
      </c>
      <c r="U1585">
        <v>17</v>
      </c>
      <c r="V1585">
        <v>40</v>
      </c>
      <c r="W1585">
        <v>17</v>
      </c>
      <c r="X1585" t="s">
        <v>131</v>
      </c>
      <c r="Y1585">
        <v>99</v>
      </c>
      <c r="Z1585">
        <v>37</v>
      </c>
      <c r="AA1585">
        <v>58</v>
      </c>
      <c r="AB1585">
        <v>101</v>
      </c>
    </row>
    <row r="1586" spans="1:28" x14ac:dyDescent="0.2">
      <c r="A1586" s="4">
        <v>38499207</v>
      </c>
      <c r="B1586" s="1">
        <v>43655</v>
      </c>
      <c r="C1586" s="13">
        <v>0.38526388888888891</v>
      </c>
      <c r="D1586" t="s">
        <v>129</v>
      </c>
      <c r="E1586" t="s">
        <v>130</v>
      </c>
      <c r="F1586">
        <v>2.34</v>
      </c>
      <c r="G1586" t="s">
        <v>130</v>
      </c>
      <c r="H1586">
        <v>35.887999999999998</v>
      </c>
      <c r="I1586">
        <v>-117.727</v>
      </c>
      <c r="J1586">
        <v>2.9</v>
      </c>
      <c r="K1586" t="s">
        <v>131</v>
      </c>
      <c r="L1586">
        <v>48</v>
      </c>
      <c r="M1586">
        <v>0.21</v>
      </c>
      <c r="N1586">
        <v>0.24</v>
      </c>
      <c r="O1586">
        <v>1.1399999999999999</v>
      </c>
      <c r="P1586">
        <v>0</v>
      </c>
      <c r="Q1586">
        <v>137</v>
      </c>
      <c r="R1586">
        <v>88</v>
      </c>
      <c r="S1586">
        <v>-172</v>
      </c>
      <c r="T1586">
        <v>17</v>
      </c>
      <c r="U1586">
        <v>19</v>
      </c>
      <c r="V1586">
        <v>24</v>
      </c>
      <c r="W1586">
        <v>11</v>
      </c>
      <c r="X1586" t="s">
        <v>131</v>
      </c>
      <c r="Y1586">
        <v>100</v>
      </c>
      <c r="Z1586">
        <v>61</v>
      </c>
      <c r="AA1586">
        <v>21</v>
      </c>
      <c r="AB1586">
        <v>57</v>
      </c>
    </row>
    <row r="1587" spans="1:28" ht="17" x14ac:dyDescent="0.25">
      <c r="A1587" s="3">
        <v>38499239</v>
      </c>
      <c r="B1587" s="1">
        <v>43655</v>
      </c>
      <c r="C1587" s="13">
        <v>0.38666851851851852</v>
      </c>
      <c r="D1587" t="s">
        <v>129</v>
      </c>
      <c r="E1587" t="s">
        <v>130</v>
      </c>
      <c r="F1587">
        <v>2.14</v>
      </c>
      <c r="G1587" t="s">
        <v>130</v>
      </c>
      <c r="H1587">
        <v>35.646000000000001</v>
      </c>
      <c r="I1587">
        <v>-117.453</v>
      </c>
      <c r="J1587">
        <v>2.1</v>
      </c>
      <c r="K1587" t="s">
        <v>131</v>
      </c>
      <c r="L1587">
        <v>47</v>
      </c>
      <c r="M1587">
        <v>0.19</v>
      </c>
      <c r="N1587">
        <v>0.27</v>
      </c>
      <c r="O1587">
        <v>0.38</v>
      </c>
      <c r="P1587">
        <v>0</v>
      </c>
      <c r="Q1587">
        <v>127</v>
      </c>
      <c r="R1587">
        <v>59</v>
      </c>
      <c r="S1587">
        <v>-127</v>
      </c>
      <c r="T1587">
        <v>32</v>
      </c>
      <c r="U1587">
        <v>52</v>
      </c>
      <c r="V1587">
        <v>20</v>
      </c>
      <c r="W1587">
        <v>26</v>
      </c>
      <c r="X1587" t="s">
        <v>132</v>
      </c>
      <c r="Y1587">
        <v>56</v>
      </c>
      <c r="Z1587">
        <v>66</v>
      </c>
      <c r="AA1587">
        <v>20</v>
      </c>
      <c r="AB1587">
        <v>69</v>
      </c>
    </row>
    <row r="1588" spans="1:28" x14ac:dyDescent="0.2">
      <c r="A1588" s="4">
        <v>38499255</v>
      </c>
      <c r="B1588" s="1">
        <v>43655</v>
      </c>
      <c r="C1588" s="13">
        <v>0.38775787037037035</v>
      </c>
      <c r="D1588" t="s">
        <v>129</v>
      </c>
      <c r="E1588" t="s">
        <v>130</v>
      </c>
      <c r="F1588">
        <v>2.2400000000000002</v>
      </c>
      <c r="G1588" t="s">
        <v>130</v>
      </c>
      <c r="H1588">
        <v>35.645000000000003</v>
      </c>
      <c r="I1588">
        <v>-117.453</v>
      </c>
      <c r="J1588">
        <v>2.5</v>
      </c>
      <c r="K1588" t="s">
        <v>131</v>
      </c>
      <c r="L1588">
        <v>50</v>
      </c>
      <c r="M1588">
        <v>0.19</v>
      </c>
      <c r="N1588">
        <v>0.26</v>
      </c>
      <c r="O1588">
        <v>0.33</v>
      </c>
      <c r="P1588">
        <v>0</v>
      </c>
      <c r="Q1588">
        <v>310</v>
      </c>
      <c r="R1588">
        <v>78</v>
      </c>
      <c r="S1588">
        <v>159</v>
      </c>
      <c r="T1588">
        <v>20</v>
      </c>
      <c r="U1588">
        <v>32</v>
      </c>
      <c r="V1588">
        <v>25</v>
      </c>
      <c r="W1588">
        <v>33</v>
      </c>
      <c r="X1588" t="s">
        <v>133</v>
      </c>
      <c r="Y1588">
        <v>80</v>
      </c>
      <c r="Z1588">
        <v>65</v>
      </c>
      <c r="AA1588">
        <v>22</v>
      </c>
      <c r="AB1588">
        <v>62</v>
      </c>
    </row>
    <row r="1589" spans="1:28" x14ac:dyDescent="0.2">
      <c r="A1589" s="4">
        <v>38499303</v>
      </c>
      <c r="B1589" s="1">
        <v>43655</v>
      </c>
      <c r="C1589" s="13">
        <v>0.39064814814814813</v>
      </c>
      <c r="D1589" t="s">
        <v>129</v>
      </c>
      <c r="E1589" t="s">
        <v>130</v>
      </c>
      <c r="F1589">
        <v>3.14</v>
      </c>
      <c r="G1589" t="s">
        <v>130</v>
      </c>
      <c r="H1589">
        <v>35.880000000000003</v>
      </c>
      <c r="I1589">
        <v>-117.687</v>
      </c>
      <c r="J1589">
        <v>3.8</v>
      </c>
      <c r="K1589" t="s">
        <v>131</v>
      </c>
      <c r="L1589">
        <v>120</v>
      </c>
      <c r="M1589">
        <v>0.15</v>
      </c>
      <c r="N1589">
        <v>0.1</v>
      </c>
      <c r="O1589">
        <v>0.3</v>
      </c>
      <c r="P1589">
        <v>0</v>
      </c>
      <c r="Q1589">
        <v>161</v>
      </c>
      <c r="R1589">
        <v>79</v>
      </c>
      <c r="S1589">
        <v>-163</v>
      </c>
      <c r="T1589">
        <v>13</v>
      </c>
      <c r="U1589">
        <v>10</v>
      </c>
      <c r="V1589">
        <v>44</v>
      </c>
      <c r="W1589">
        <v>9</v>
      </c>
      <c r="X1589" t="s">
        <v>131</v>
      </c>
      <c r="Y1589">
        <v>100</v>
      </c>
      <c r="Z1589">
        <v>63</v>
      </c>
      <c r="AA1589">
        <v>46</v>
      </c>
      <c r="AB1589">
        <v>54</v>
      </c>
    </row>
    <row r="1590" spans="1:28" ht="17" x14ac:dyDescent="0.25">
      <c r="A1590" s="3">
        <v>38499319</v>
      </c>
      <c r="B1590" s="1">
        <v>43655</v>
      </c>
      <c r="C1590" s="13">
        <v>0.39115902777777772</v>
      </c>
      <c r="D1590" t="s">
        <v>129</v>
      </c>
      <c r="E1590" t="s">
        <v>130</v>
      </c>
      <c r="F1590">
        <v>2.58</v>
      </c>
      <c r="G1590" t="s">
        <v>130</v>
      </c>
      <c r="H1590">
        <v>35.685000000000002</v>
      </c>
      <c r="I1590">
        <v>-117.553</v>
      </c>
      <c r="J1590">
        <v>8.6</v>
      </c>
      <c r="K1590" t="s">
        <v>131</v>
      </c>
      <c r="L1590">
        <v>82</v>
      </c>
      <c r="M1590">
        <v>0.14000000000000001</v>
      </c>
      <c r="N1590">
        <v>0.13</v>
      </c>
      <c r="O1590">
        <v>0.28999999999999998</v>
      </c>
      <c r="P1590">
        <v>0</v>
      </c>
      <c r="Q1590">
        <v>343</v>
      </c>
      <c r="R1590">
        <v>41</v>
      </c>
      <c r="S1590">
        <v>-138</v>
      </c>
      <c r="T1590">
        <v>13</v>
      </c>
      <c r="U1590">
        <v>17</v>
      </c>
      <c r="V1590">
        <v>24</v>
      </c>
      <c r="W1590">
        <v>8</v>
      </c>
      <c r="X1590" t="s">
        <v>131</v>
      </c>
      <c r="Y1590">
        <v>100</v>
      </c>
      <c r="Z1590">
        <v>31</v>
      </c>
      <c r="AA1590">
        <v>12</v>
      </c>
      <c r="AB1590">
        <v>134</v>
      </c>
    </row>
    <row r="1591" spans="1:28" ht="17" x14ac:dyDescent="0.25">
      <c r="A1591" s="3">
        <v>38499415</v>
      </c>
      <c r="B1591" s="1">
        <v>43655</v>
      </c>
      <c r="C1591" s="13">
        <v>0.39655208333333336</v>
      </c>
      <c r="D1591" t="s">
        <v>129</v>
      </c>
      <c r="E1591" t="s">
        <v>130</v>
      </c>
      <c r="F1591">
        <v>2.63</v>
      </c>
      <c r="G1591" t="s">
        <v>130</v>
      </c>
      <c r="H1591">
        <v>35.668999999999997</v>
      </c>
      <c r="I1591">
        <v>-117.503</v>
      </c>
      <c r="J1591">
        <v>4.5</v>
      </c>
      <c r="K1591" t="s">
        <v>131</v>
      </c>
      <c r="L1591">
        <v>89</v>
      </c>
      <c r="M1591">
        <v>0.13</v>
      </c>
      <c r="N1591">
        <v>0.12</v>
      </c>
      <c r="O1591">
        <v>0.27</v>
      </c>
      <c r="P1591">
        <v>0</v>
      </c>
      <c r="Q1591">
        <v>324</v>
      </c>
      <c r="R1591">
        <v>89</v>
      </c>
      <c r="S1591">
        <v>179</v>
      </c>
      <c r="T1591">
        <v>15</v>
      </c>
      <c r="U1591">
        <v>15</v>
      </c>
      <c r="V1591">
        <v>32</v>
      </c>
      <c r="W1591">
        <v>8</v>
      </c>
      <c r="X1591" t="s">
        <v>131</v>
      </c>
      <c r="Y1591">
        <v>100</v>
      </c>
      <c r="Z1591">
        <v>62</v>
      </c>
      <c r="AA1591">
        <v>26</v>
      </c>
      <c r="AB1591">
        <v>64</v>
      </c>
    </row>
    <row r="1592" spans="1:28" x14ac:dyDescent="0.2">
      <c r="A1592" s="4">
        <v>38499743</v>
      </c>
      <c r="B1592" s="1">
        <v>43655</v>
      </c>
      <c r="C1592" s="13">
        <v>0.41180254629629626</v>
      </c>
      <c r="D1592" t="s">
        <v>129</v>
      </c>
      <c r="E1592" t="s">
        <v>130</v>
      </c>
      <c r="F1592">
        <v>2.2999999999999998</v>
      </c>
      <c r="G1592" t="s">
        <v>130</v>
      </c>
      <c r="H1592">
        <v>35.909999999999997</v>
      </c>
      <c r="I1592">
        <v>-117.73</v>
      </c>
      <c r="J1592">
        <v>5.0999999999999996</v>
      </c>
      <c r="K1592" t="s">
        <v>131</v>
      </c>
      <c r="L1592">
        <v>46</v>
      </c>
      <c r="M1592">
        <v>0.16</v>
      </c>
      <c r="N1592">
        <v>0.2</v>
      </c>
      <c r="O1592">
        <v>0.82</v>
      </c>
      <c r="P1592">
        <v>0</v>
      </c>
      <c r="Q1592">
        <v>153</v>
      </c>
      <c r="R1592">
        <v>58</v>
      </c>
      <c r="S1592">
        <v>142</v>
      </c>
      <c r="T1592">
        <v>31</v>
      </c>
      <c r="U1592">
        <v>30</v>
      </c>
      <c r="V1592">
        <v>20</v>
      </c>
      <c r="W1592">
        <v>28</v>
      </c>
      <c r="X1592" t="s">
        <v>133</v>
      </c>
      <c r="Y1592">
        <v>77</v>
      </c>
      <c r="Z1592">
        <v>52</v>
      </c>
      <c r="AA1592">
        <v>16</v>
      </c>
      <c r="AB1592">
        <v>50</v>
      </c>
    </row>
    <row r="1593" spans="1:28" x14ac:dyDescent="0.2">
      <c r="A1593" s="4">
        <v>38499759</v>
      </c>
      <c r="B1593" s="1">
        <v>43655</v>
      </c>
      <c r="C1593" s="13">
        <v>0.41311469907407411</v>
      </c>
      <c r="D1593" t="s">
        <v>129</v>
      </c>
      <c r="E1593" t="s">
        <v>130</v>
      </c>
      <c r="F1593">
        <v>2.4</v>
      </c>
      <c r="G1593" t="s">
        <v>130</v>
      </c>
      <c r="H1593">
        <v>35.58</v>
      </c>
      <c r="I1593">
        <v>-117.44799999999999</v>
      </c>
      <c r="J1593">
        <v>3.9</v>
      </c>
      <c r="K1593" t="s">
        <v>131</v>
      </c>
      <c r="L1593">
        <v>49</v>
      </c>
      <c r="M1593">
        <v>0.14000000000000001</v>
      </c>
      <c r="N1593">
        <v>0.22</v>
      </c>
      <c r="O1593">
        <v>0.39</v>
      </c>
      <c r="P1593">
        <v>0</v>
      </c>
      <c r="Q1593">
        <v>346</v>
      </c>
      <c r="R1593">
        <v>83</v>
      </c>
      <c r="S1593">
        <v>-180</v>
      </c>
      <c r="T1593">
        <v>13</v>
      </c>
      <c r="U1593">
        <v>13</v>
      </c>
      <c r="V1593">
        <v>27</v>
      </c>
      <c r="W1593">
        <v>24</v>
      </c>
      <c r="X1593" t="s">
        <v>131</v>
      </c>
      <c r="Y1593">
        <v>100</v>
      </c>
      <c r="Z1593">
        <v>55</v>
      </c>
      <c r="AA1593">
        <v>25</v>
      </c>
      <c r="AB1593">
        <v>75</v>
      </c>
    </row>
    <row r="1594" spans="1:28" ht="17" x14ac:dyDescent="0.25">
      <c r="A1594" s="3">
        <v>38500127</v>
      </c>
      <c r="B1594" s="1">
        <v>43655</v>
      </c>
      <c r="C1594" s="13">
        <v>0.43103599537037041</v>
      </c>
      <c r="D1594" t="s">
        <v>129</v>
      </c>
      <c r="E1594" t="s">
        <v>130</v>
      </c>
      <c r="F1594">
        <v>2.7</v>
      </c>
      <c r="G1594" t="s">
        <v>130</v>
      </c>
      <c r="H1594">
        <v>35.718000000000004</v>
      </c>
      <c r="I1594">
        <v>-117.497</v>
      </c>
      <c r="J1594">
        <v>3.2</v>
      </c>
      <c r="K1594" t="s">
        <v>131</v>
      </c>
      <c r="L1594">
        <v>78</v>
      </c>
      <c r="M1594">
        <v>0.15</v>
      </c>
      <c r="N1594">
        <v>0.14000000000000001</v>
      </c>
      <c r="O1594">
        <v>0.24</v>
      </c>
      <c r="P1594">
        <v>0</v>
      </c>
      <c r="Q1594">
        <v>279</v>
      </c>
      <c r="R1594">
        <v>77</v>
      </c>
      <c r="S1594">
        <v>169</v>
      </c>
      <c r="T1594">
        <v>14</v>
      </c>
      <c r="U1594">
        <v>14</v>
      </c>
      <c r="V1594">
        <v>23</v>
      </c>
      <c r="W1594">
        <v>11</v>
      </c>
      <c r="X1594" t="s">
        <v>131</v>
      </c>
      <c r="Y1594">
        <v>100</v>
      </c>
      <c r="Z1594">
        <v>70</v>
      </c>
      <c r="AA1594">
        <v>23</v>
      </c>
      <c r="AB1594">
        <v>65</v>
      </c>
    </row>
    <row r="1595" spans="1:28" x14ac:dyDescent="0.2">
      <c r="A1595" s="4">
        <v>38500135</v>
      </c>
      <c r="B1595" s="1">
        <v>43655</v>
      </c>
      <c r="C1595" s="13">
        <v>0.43185613425925928</v>
      </c>
      <c r="D1595" t="s">
        <v>129</v>
      </c>
      <c r="E1595" t="s">
        <v>130</v>
      </c>
      <c r="F1595">
        <v>3.54</v>
      </c>
      <c r="G1595" t="s">
        <v>47</v>
      </c>
      <c r="H1595">
        <v>35.954000000000001</v>
      </c>
      <c r="I1595">
        <v>-117.67700000000001</v>
      </c>
      <c r="J1595">
        <v>2</v>
      </c>
      <c r="K1595" t="s">
        <v>131</v>
      </c>
      <c r="L1595">
        <v>125</v>
      </c>
      <c r="M1595">
        <v>0.14000000000000001</v>
      </c>
      <c r="N1595">
        <v>0.09</v>
      </c>
      <c r="O1595">
        <v>0.14000000000000001</v>
      </c>
      <c r="P1595">
        <v>0</v>
      </c>
      <c r="Q1595">
        <v>316</v>
      </c>
      <c r="R1595">
        <v>75</v>
      </c>
      <c r="S1595">
        <v>-157</v>
      </c>
      <c r="T1595">
        <v>31</v>
      </c>
      <c r="U1595">
        <v>23</v>
      </c>
      <c r="V1595">
        <v>40</v>
      </c>
      <c r="W1595">
        <v>9</v>
      </c>
      <c r="X1595" t="s">
        <v>133</v>
      </c>
      <c r="Y1595">
        <v>74</v>
      </c>
      <c r="Z1595">
        <v>70</v>
      </c>
      <c r="AA1595">
        <v>44</v>
      </c>
      <c r="AB1595">
        <v>43</v>
      </c>
    </row>
    <row r="1596" spans="1:28" x14ac:dyDescent="0.2">
      <c r="A1596" s="4">
        <v>38500223</v>
      </c>
      <c r="B1596" s="1">
        <v>43655</v>
      </c>
      <c r="C1596" s="13">
        <v>0.43562928240740745</v>
      </c>
      <c r="D1596" t="s">
        <v>129</v>
      </c>
      <c r="E1596" t="s">
        <v>130</v>
      </c>
      <c r="F1596">
        <v>2.34</v>
      </c>
      <c r="G1596" t="s">
        <v>130</v>
      </c>
      <c r="H1596">
        <v>35.630000000000003</v>
      </c>
      <c r="I1596">
        <v>-117.44</v>
      </c>
      <c r="J1596">
        <v>2.9</v>
      </c>
      <c r="K1596" t="s">
        <v>131</v>
      </c>
      <c r="L1596">
        <v>45</v>
      </c>
      <c r="M1596">
        <v>0.18</v>
      </c>
      <c r="N1596">
        <v>0.27</v>
      </c>
      <c r="O1596">
        <v>0.38</v>
      </c>
      <c r="P1596">
        <v>0</v>
      </c>
      <c r="Q1596">
        <v>309</v>
      </c>
      <c r="R1596">
        <v>90</v>
      </c>
      <c r="S1596">
        <v>138</v>
      </c>
      <c r="T1596">
        <v>19</v>
      </c>
      <c r="U1596">
        <v>33</v>
      </c>
      <c r="V1596">
        <v>21</v>
      </c>
      <c r="W1596">
        <v>25</v>
      </c>
      <c r="X1596" t="s">
        <v>133</v>
      </c>
      <c r="Y1596">
        <v>75</v>
      </c>
      <c r="Z1596">
        <v>63</v>
      </c>
      <c r="AA1596">
        <v>21</v>
      </c>
      <c r="AB1596">
        <v>60</v>
      </c>
    </row>
    <row r="1597" spans="1:28" x14ac:dyDescent="0.2">
      <c r="A1597" s="4">
        <v>38500391</v>
      </c>
      <c r="B1597" s="1">
        <v>43655</v>
      </c>
      <c r="C1597" s="13">
        <v>0.44550787037037037</v>
      </c>
      <c r="D1597" t="s">
        <v>129</v>
      </c>
      <c r="E1597" t="s">
        <v>130</v>
      </c>
      <c r="F1597">
        <v>3.11</v>
      </c>
      <c r="G1597" t="s">
        <v>130</v>
      </c>
      <c r="H1597">
        <v>35.683999999999997</v>
      </c>
      <c r="I1597">
        <v>-117.54300000000001</v>
      </c>
      <c r="J1597">
        <v>5</v>
      </c>
      <c r="K1597" t="s">
        <v>131</v>
      </c>
      <c r="L1597">
        <v>126</v>
      </c>
      <c r="M1597">
        <v>0.13</v>
      </c>
      <c r="N1597">
        <v>0.09</v>
      </c>
      <c r="O1597">
        <v>0.16</v>
      </c>
      <c r="P1597">
        <v>0</v>
      </c>
      <c r="Q1597">
        <v>351</v>
      </c>
      <c r="R1597">
        <v>77</v>
      </c>
      <c r="S1597">
        <v>-174</v>
      </c>
      <c r="T1597">
        <v>12</v>
      </c>
      <c r="U1597">
        <v>12</v>
      </c>
      <c r="V1597">
        <v>40</v>
      </c>
      <c r="W1597">
        <v>9</v>
      </c>
      <c r="X1597" t="s">
        <v>131</v>
      </c>
      <c r="Y1597">
        <v>100</v>
      </c>
      <c r="Z1597">
        <v>50</v>
      </c>
      <c r="AA1597">
        <v>50</v>
      </c>
      <c r="AB1597">
        <v>68</v>
      </c>
    </row>
    <row r="1598" spans="1:28" x14ac:dyDescent="0.2">
      <c r="A1598" s="4">
        <v>38500439</v>
      </c>
      <c r="B1598" s="1">
        <v>43655</v>
      </c>
      <c r="C1598" s="13">
        <v>0.44903946759259261</v>
      </c>
      <c r="D1598" t="s">
        <v>129</v>
      </c>
      <c r="E1598" t="s">
        <v>130</v>
      </c>
      <c r="F1598">
        <v>2.34</v>
      </c>
      <c r="G1598" t="s">
        <v>130</v>
      </c>
      <c r="H1598">
        <v>35.909999999999997</v>
      </c>
      <c r="I1598">
        <v>-117.723</v>
      </c>
      <c r="J1598">
        <v>2.2999999999999998</v>
      </c>
      <c r="K1598" t="s">
        <v>131</v>
      </c>
      <c r="L1598">
        <v>47</v>
      </c>
      <c r="M1598">
        <v>0.14000000000000001</v>
      </c>
      <c r="N1598">
        <v>0.15</v>
      </c>
      <c r="O1598">
        <v>0.27</v>
      </c>
      <c r="P1598">
        <v>0</v>
      </c>
      <c r="Q1598">
        <v>333</v>
      </c>
      <c r="R1598">
        <v>72</v>
      </c>
      <c r="S1598">
        <v>-162</v>
      </c>
      <c r="T1598">
        <v>22</v>
      </c>
      <c r="U1598">
        <v>24</v>
      </c>
      <c r="V1598">
        <v>21</v>
      </c>
      <c r="W1598">
        <v>27</v>
      </c>
      <c r="X1598" t="s">
        <v>131</v>
      </c>
      <c r="Y1598">
        <v>92</v>
      </c>
      <c r="Z1598">
        <v>65</v>
      </c>
      <c r="AA1598">
        <v>18</v>
      </c>
      <c r="AB1598">
        <v>40</v>
      </c>
    </row>
    <row r="1599" spans="1:28" ht="17" x14ac:dyDescent="0.25">
      <c r="A1599" s="3">
        <v>38500511</v>
      </c>
      <c r="B1599" s="1">
        <v>43655</v>
      </c>
      <c r="C1599" s="13">
        <v>0.45193032407407402</v>
      </c>
      <c r="D1599" t="s">
        <v>129</v>
      </c>
      <c r="E1599" t="s">
        <v>130</v>
      </c>
      <c r="F1599">
        <v>2.62</v>
      </c>
      <c r="G1599" t="s">
        <v>130</v>
      </c>
      <c r="H1599">
        <v>35.755000000000003</v>
      </c>
      <c r="I1599">
        <v>-117.56399999999999</v>
      </c>
      <c r="J1599">
        <v>9.1</v>
      </c>
      <c r="K1599" t="s">
        <v>131</v>
      </c>
      <c r="L1599">
        <v>94</v>
      </c>
      <c r="M1599">
        <v>0.19</v>
      </c>
      <c r="N1599">
        <v>0.16</v>
      </c>
      <c r="O1599">
        <v>0.31</v>
      </c>
      <c r="P1599">
        <v>0</v>
      </c>
      <c r="Q1599">
        <v>142</v>
      </c>
      <c r="R1599">
        <v>56</v>
      </c>
      <c r="S1599">
        <v>118</v>
      </c>
      <c r="T1599">
        <v>31</v>
      </c>
      <c r="U1599">
        <v>24</v>
      </c>
      <c r="V1599">
        <v>21</v>
      </c>
      <c r="W1599">
        <v>30</v>
      </c>
      <c r="X1599" t="s">
        <v>133</v>
      </c>
      <c r="Y1599">
        <v>66</v>
      </c>
      <c r="Z1599">
        <v>30</v>
      </c>
      <c r="AA1599">
        <v>22</v>
      </c>
      <c r="AB1599">
        <v>102</v>
      </c>
    </row>
    <row r="1600" spans="1:28" ht="17" x14ac:dyDescent="0.25">
      <c r="A1600" s="3">
        <v>38500551</v>
      </c>
      <c r="B1600" s="1">
        <v>43655</v>
      </c>
      <c r="C1600" s="13">
        <v>0.45455844907407411</v>
      </c>
      <c r="D1600" t="s">
        <v>129</v>
      </c>
      <c r="E1600" t="s">
        <v>130</v>
      </c>
      <c r="F1600">
        <v>2.54</v>
      </c>
      <c r="G1600" t="s">
        <v>130</v>
      </c>
      <c r="H1600">
        <v>35.957999999999998</v>
      </c>
      <c r="I1600">
        <v>-117.678</v>
      </c>
      <c r="J1600">
        <v>2</v>
      </c>
      <c r="K1600" t="s">
        <v>131</v>
      </c>
      <c r="L1600">
        <v>80</v>
      </c>
      <c r="M1600">
        <v>0.16</v>
      </c>
      <c r="N1600">
        <v>0.13</v>
      </c>
      <c r="O1600">
        <v>0.2</v>
      </c>
      <c r="P1600">
        <v>0</v>
      </c>
      <c r="Q1600">
        <v>128</v>
      </c>
      <c r="R1600">
        <v>85</v>
      </c>
      <c r="S1600">
        <v>122</v>
      </c>
      <c r="T1600">
        <v>40</v>
      </c>
      <c r="U1600">
        <v>32</v>
      </c>
      <c r="V1600">
        <v>24</v>
      </c>
      <c r="W1600">
        <v>30</v>
      </c>
      <c r="X1600" t="s">
        <v>132</v>
      </c>
      <c r="Y1600">
        <v>67</v>
      </c>
      <c r="Z1600">
        <v>72</v>
      </c>
      <c r="AA1600">
        <v>22</v>
      </c>
      <c r="AB1600">
        <v>45</v>
      </c>
    </row>
    <row r="1601" spans="1:28" x14ac:dyDescent="0.2">
      <c r="A1601" s="4">
        <v>38500903</v>
      </c>
      <c r="B1601" s="1">
        <v>43655</v>
      </c>
      <c r="C1601" s="13">
        <v>0.47702442129629635</v>
      </c>
      <c r="D1601" t="s">
        <v>129</v>
      </c>
      <c r="E1601" t="s">
        <v>130</v>
      </c>
      <c r="F1601">
        <v>2.2599999999999998</v>
      </c>
      <c r="G1601" t="s">
        <v>130</v>
      </c>
      <c r="H1601">
        <v>35.859000000000002</v>
      </c>
      <c r="I1601">
        <v>-117.68899999999999</v>
      </c>
      <c r="J1601">
        <v>6.7</v>
      </c>
      <c r="K1601" t="s">
        <v>131</v>
      </c>
      <c r="L1601">
        <v>48</v>
      </c>
      <c r="M1601">
        <v>0.18</v>
      </c>
      <c r="N1601">
        <v>0.24</v>
      </c>
      <c r="O1601">
        <v>0.62</v>
      </c>
      <c r="P1601">
        <v>0</v>
      </c>
      <c r="Q1601">
        <v>168</v>
      </c>
      <c r="R1601">
        <v>75</v>
      </c>
      <c r="S1601">
        <v>-134</v>
      </c>
      <c r="T1601">
        <v>30</v>
      </c>
      <c r="U1601">
        <v>36</v>
      </c>
      <c r="V1601">
        <v>22</v>
      </c>
      <c r="W1601">
        <v>31</v>
      </c>
      <c r="X1601" t="s">
        <v>133</v>
      </c>
      <c r="Y1601">
        <v>79</v>
      </c>
      <c r="Z1601">
        <v>40</v>
      </c>
      <c r="AA1601">
        <v>18</v>
      </c>
      <c r="AB1601">
        <v>73</v>
      </c>
    </row>
    <row r="1602" spans="1:28" x14ac:dyDescent="0.2">
      <c r="A1602" s="4">
        <v>38501031</v>
      </c>
      <c r="B1602" s="1">
        <v>43655</v>
      </c>
      <c r="C1602" s="13">
        <v>0.4856991898148148</v>
      </c>
      <c r="D1602" t="s">
        <v>129</v>
      </c>
      <c r="E1602" t="s">
        <v>130</v>
      </c>
      <c r="F1602">
        <v>2.44</v>
      </c>
      <c r="G1602" t="s">
        <v>130</v>
      </c>
      <c r="H1602">
        <v>35.979999999999997</v>
      </c>
      <c r="I1602">
        <v>-117.38</v>
      </c>
      <c r="J1602">
        <v>2.6</v>
      </c>
      <c r="K1602" t="s">
        <v>131</v>
      </c>
      <c r="L1602">
        <v>35</v>
      </c>
      <c r="M1602">
        <v>0.13</v>
      </c>
      <c r="N1602">
        <v>0.2</v>
      </c>
      <c r="O1602">
        <v>1.17</v>
      </c>
      <c r="P1602">
        <v>0</v>
      </c>
      <c r="Q1602">
        <v>291</v>
      </c>
      <c r="R1602">
        <v>80</v>
      </c>
      <c r="S1602">
        <v>-154</v>
      </c>
      <c r="T1602">
        <v>24</v>
      </c>
      <c r="U1602">
        <v>33</v>
      </c>
      <c r="V1602">
        <v>12</v>
      </c>
      <c r="W1602">
        <v>16</v>
      </c>
      <c r="X1602" t="s">
        <v>133</v>
      </c>
      <c r="Y1602">
        <v>71</v>
      </c>
      <c r="Z1602">
        <v>70</v>
      </c>
      <c r="AA1602">
        <v>12</v>
      </c>
      <c r="AB1602">
        <v>36</v>
      </c>
    </row>
    <row r="1603" spans="1:28" ht="17" x14ac:dyDescent="0.25">
      <c r="A1603" s="3">
        <v>37486501</v>
      </c>
      <c r="B1603" s="1">
        <v>43655</v>
      </c>
      <c r="C1603" s="13">
        <v>0.48574062500000004</v>
      </c>
      <c r="D1603" t="s">
        <v>129</v>
      </c>
      <c r="E1603" t="s">
        <v>130</v>
      </c>
      <c r="F1603">
        <v>2.5099999999999998</v>
      </c>
      <c r="G1603" t="s">
        <v>130</v>
      </c>
      <c r="H1603">
        <v>35.930999999999997</v>
      </c>
      <c r="I1603">
        <v>-117.69499999999999</v>
      </c>
      <c r="J1603">
        <v>3.9</v>
      </c>
      <c r="K1603" t="s">
        <v>131</v>
      </c>
      <c r="L1603">
        <v>48</v>
      </c>
      <c r="M1603">
        <v>0.12</v>
      </c>
      <c r="N1603">
        <v>0.19</v>
      </c>
      <c r="O1603">
        <v>0.43</v>
      </c>
      <c r="P1603">
        <v>0</v>
      </c>
      <c r="Q1603">
        <v>319</v>
      </c>
      <c r="R1603">
        <v>77</v>
      </c>
      <c r="S1603">
        <v>168</v>
      </c>
      <c r="T1603">
        <v>33</v>
      </c>
      <c r="U1603">
        <v>41</v>
      </c>
      <c r="V1603">
        <v>18</v>
      </c>
      <c r="W1603">
        <v>22</v>
      </c>
      <c r="X1603" t="s">
        <v>134</v>
      </c>
      <c r="Y1603">
        <v>46</v>
      </c>
      <c r="Z1603">
        <v>50</v>
      </c>
      <c r="AA1603">
        <v>17</v>
      </c>
      <c r="AB1603">
        <v>62</v>
      </c>
    </row>
    <row r="1604" spans="1:28" x14ac:dyDescent="0.2">
      <c r="A1604" s="4">
        <v>38501071</v>
      </c>
      <c r="B1604" s="1">
        <v>43655</v>
      </c>
      <c r="C1604" s="13">
        <v>0.4898295138888889</v>
      </c>
      <c r="D1604" t="s">
        <v>129</v>
      </c>
      <c r="E1604" t="s">
        <v>130</v>
      </c>
      <c r="F1604">
        <v>2.23</v>
      </c>
      <c r="G1604" t="s">
        <v>130</v>
      </c>
      <c r="H1604">
        <v>35.706000000000003</v>
      </c>
      <c r="I1604">
        <v>-117.51</v>
      </c>
      <c r="J1604">
        <v>10</v>
      </c>
      <c r="K1604" t="s">
        <v>131</v>
      </c>
      <c r="L1604">
        <v>48</v>
      </c>
      <c r="M1604">
        <v>0.13</v>
      </c>
      <c r="N1604">
        <v>0.2</v>
      </c>
      <c r="O1604">
        <v>0.33</v>
      </c>
      <c r="P1604">
        <v>0</v>
      </c>
      <c r="Q1604">
        <v>348</v>
      </c>
      <c r="R1604">
        <v>74</v>
      </c>
      <c r="S1604">
        <v>-148</v>
      </c>
      <c r="T1604">
        <v>22</v>
      </c>
      <c r="U1604">
        <v>22</v>
      </c>
      <c r="V1604">
        <v>21</v>
      </c>
      <c r="W1604">
        <v>4</v>
      </c>
      <c r="X1604" t="s">
        <v>133</v>
      </c>
      <c r="Y1604">
        <v>66</v>
      </c>
      <c r="Z1604">
        <v>37</v>
      </c>
      <c r="AA1604">
        <v>20</v>
      </c>
      <c r="AB1604">
        <v>108</v>
      </c>
    </row>
    <row r="1605" spans="1:28" ht="17" x14ac:dyDescent="0.25">
      <c r="A1605" s="3">
        <v>38501087</v>
      </c>
      <c r="B1605" s="1">
        <v>43655</v>
      </c>
      <c r="C1605" s="13">
        <v>0.49033912037037036</v>
      </c>
      <c r="D1605" t="s">
        <v>129</v>
      </c>
      <c r="E1605" t="s">
        <v>130</v>
      </c>
      <c r="F1605">
        <v>2.2999999999999998</v>
      </c>
      <c r="G1605" t="s">
        <v>130</v>
      </c>
      <c r="H1605">
        <v>35.622</v>
      </c>
      <c r="I1605">
        <v>-117.432</v>
      </c>
      <c r="J1605">
        <v>3</v>
      </c>
      <c r="K1605" t="s">
        <v>131</v>
      </c>
      <c r="L1605">
        <v>46</v>
      </c>
      <c r="M1605">
        <v>0.18</v>
      </c>
      <c r="N1605">
        <v>0.27</v>
      </c>
      <c r="O1605">
        <v>0.33</v>
      </c>
      <c r="P1605">
        <v>0</v>
      </c>
      <c r="Q1605">
        <v>34</v>
      </c>
      <c r="R1605">
        <v>5</v>
      </c>
      <c r="S1605">
        <v>-57</v>
      </c>
      <c r="T1605">
        <v>41</v>
      </c>
      <c r="U1605">
        <v>32</v>
      </c>
      <c r="V1605">
        <v>20</v>
      </c>
      <c r="W1605">
        <v>21</v>
      </c>
      <c r="X1605" t="s">
        <v>132</v>
      </c>
      <c r="Y1605">
        <v>54</v>
      </c>
      <c r="Z1605">
        <v>59</v>
      </c>
      <c r="AA1605">
        <v>18</v>
      </c>
      <c r="AB1605">
        <v>65</v>
      </c>
    </row>
    <row r="1606" spans="1:28" ht="17" x14ac:dyDescent="0.25">
      <c r="A1606" s="3">
        <v>38501199</v>
      </c>
      <c r="B1606" s="1">
        <v>43655</v>
      </c>
      <c r="C1606" s="13">
        <v>0.49770856481481479</v>
      </c>
      <c r="D1606" t="s">
        <v>129</v>
      </c>
      <c r="E1606" t="s">
        <v>130</v>
      </c>
      <c r="F1606">
        <v>2.76</v>
      </c>
      <c r="G1606" t="s">
        <v>130</v>
      </c>
      <c r="H1606">
        <v>35.82</v>
      </c>
      <c r="I1606">
        <v>-117.646</v>
      </c>
      <c r="J1606">
        <v>4.7</v>
      </c>
      <c r="K1606" t="s">
        <v>131</v>
      </c>
      <c r="L1606">
        <v>93</v>
      </c>
      <c r="M1606">
        <v>0.14000000000000001</v>
      </c>
      <c r="N1606">
        <v>0.11</v>
      </c>
      <c r="O1606">
        <v>0.25</v>
      </c>
      <c r="P1606">
        <v>0</v>
      </c>
      <c r="Q1606">
        <v>57</v>
      </c>
      <c r="R1606">
        <v>60</v>
      </c>
      <c r="S1606">
        <v>-140</v>
      </c>
      <c r="T1606">
        <v>32</v>
      </c>
      <c r="U1606">
        <v>21</v>
      </c>
      <c r="V1606">
        <v>23</v>
      </c>
      <c r="W1606">
        <v>22</v>
      </c>
      <c r="X1606" t="s">
        <v>133</v>
      </c>
      <c r="Y1606">
        <v>86</v>
      </c>
      <c r="Z1606">
        <v>67</v>
      </c>
      <c r="AA1606">
        <v>21</v>
      </c>
      <c r="AB1606">
        <v>47</v>
      </c>
    </row>
    <row r="1607" spans="1:28" x14ac:dyDescent="0.2">
      <c r="A1607" s="4">
        <v>38501359</v>
      </c>
      <c r="B1607" s="1">
        <v>43655</v>
      </c>
      <c r="C1607" s="13">
        <v>0.5080214120370371</v>
      </c>
      <c r="D1607" t="s">
        <v>129</v>
      </c>
      <c r="E1607" t="s">
        <v>130</v>
      </c>
      <c r="F1607">
        <v>2.11</v>
      </c>
      <c r="G1607" t="s">
        <v>130</v>
      </c>
      <c r="H1607">
        <v>35.880000000000003</v>
      </c>
      <c r="I1607">
        <v>-117.714</v>
      </c>
      <c r="J1607">
        <v>4.8</v>
      </c>
      <c r="K1607" t="s">
        <v>131</v>
      </c>
      <c r="L1607">
        <v>49</v>
      </c>
      <c r="M1607">
        <v>0.16</v>
      </c>
      <c r="N1607">
        <v>0.18</v>
      </c>
      <c r="O1607">
        <v>0.46</v>
      </c>
      <c r="P1607">
        <v>0</v>
      </c>
      <c r="Q1607">
        <v>156</v>
      </c>
      <c r="R1607">
        <v>86</v>
      </c>
      <c r="S1607">
        <v>-142</v>
      </c>
      <c r="T1607">
        <v>35</v>
      </c>
      <c r="U1607">
        <v>34</v>
      </c>
      <c r="V1607">
        <v>19</v>
      </c>
      <c r="W1607">
        <v>33</v>
      </c>
      <c r="X1607" t="s">
        <v>133</v>
      </c>
      <c r="Y1607">
        <v>66</v>
      </c>
      <c r="Z1607">
        <v>54</v>
      </c>
      <c r="AA1607">
        <v>15</v>
      </c>
      <c r="AB1607">
        <v>57</v>
      </c>
    </row>
    <row r="1608" spans="1:28" x14ac:dyDescent="0.2">
      <c r="A1608" s="4">
        <v>38501383</v>
      </c>
      <c r="B1608" s="1">
        <v>43655</v>
      </c>
      <c r="C1608" s="13">
        <v>0.50882604166666667</v>
      </c>
      <c r="D1608" t="s">
        <v>129</v>
      </c>
      <c r="E1608" t="s">
        <v>130</v>
      </c>
      <c r="F1608">
        <v>2.46</v>
      </c>
      <c r="G1608" t="s">
        <v>130</v>
      </c>
      <c r="H1608">
        <v>35.692</v>
      </c>
      <c r="I1608">
        <v>-117.547</v>
      </c>
      <c r="J1608">
        <v>3.7</v>
      </c>
      <c r="K1608" t="s">
        <v>131</v>
      </c>
      <c r="L1608">
        <v>53</v>
      </c>
      <c r="M1608">
        <v>0.12</v>
      </c>
      <c r="N1608">
        <v>0.14000000000000001</v>
      </c>
      <c r="O1608">
        <v>0.3</v>
      </c>
      <c r="P1608">
        <v>0</v>
      </c>
      <c r="Q1608">
        <v>340</v>
      </c>
      <c r="R1608">
        <v>85</v>
      </c>
      <c r="S1608">
        <v>180</v>
      </c>
      <c r="T1608">
        <v>27</v>
      </c>
      <c r="U1608">
        <v>23</v>
      </c>
      <c r="V1608">
        <v>14</v>
      </c>
      <c r="W1608">
        <v>6</v>
      </c>
      <c r="X1608" t="s">
        <v>133</v>
      </c>
      <c r="Y1608">
        <v>85</v>
      </c>
      <c r="Z1608">
        <v>56</v>
      </c>
      <c r="AA1608">
        <v>21</v>
      </c>
      <c r="AB1608">
        <v>59</v>
      </c>
    </row>
    <row r="1609" spans="1:28" ht="17" x14ac:dyDescent="0.25">
      <c r="A1609" s="3">
        <v>38501455</v>
      </c>
      <c r="B1609" s="1">
        <v>43655</v>
      </c>
      <c r="C1609" s="13">
        <v>0.51223287037037035</v>
      </c>
      <c r="D1609" t="s">
        <v>129</v>
      </c>
      <c r="E1609" t="s">
        <v>130</v>
      </c>
      <c r="F1609">
        <v>2.6</v>
      </c>
      <c r="G1609" t="s">
        <v>130</v>
      </c>
      <c r="H1609">
        <v>35.865000000000002</v>
      </c>
      <c r="I1609">
        <v>-117.696</v>
      </c>
      <c r="J1609">
        <v>5.0999999999999996</v>
      </c>
      <c r="K1609" t="s">
        <v>131</v>
      </c>
      <c r="L1609">
        <v>86</v>
      </c>
      <c r="M1609">
        <v>0.18</v>
      </c>
      <c r="N1609">
        <v>0.14000000000000001</v>
      </c>
      <c r="O1609">
        <v>0.35</v>
      </c>
      <c r="P1609">
        <v>0</v>
      </c>
      <c r="Q1609">
        <v>344</v>
      </c>
      <c r="R1609">
        <v>44</v>
      </c>
      <c r="S1609">
        <v>-143</v>
      </c>
      <c r="T1609">
        <v>44</v>
      </c>
      <c r="U1609">
        <v>29</v>
      </c>
      <c r="V1609">
        <v>26</v>
      </c>
      <c r="W1609">
        <v>33</v>
      </c>
      <c r="X1609" t="s">
        <v>132</v>
      </c>
      <c r="Y1609">
        <v>50</v>
      </c>
      <c r="Z1609">
        <v>58</v>
      </c>
      <c r="AA1609">
        <v>18</v>
      </c>
      <c r="AB1609">
        <v>47</v>
      </c>
    </row>
    <row r="1610" spans="1:28" x14ac:dyDescent="0.2">
      <c r="A1610" s="4">
        <v>38501471</v>
      </c>
      <c r="B1610" s="1">
        <v>43655</v>
      </c>
      <c r="C1610" s="13">
        <v>0.51318946759259265</v>
      </c>
      <c r="D1610" t="s">
        <v>129</v>
      </c>
      <c r="E1610" t="s">
        <v>130</v>
      </c>
      <c r="F1610">
        <v>2.1800000000000002</v>
      </c>
      <c r="G1610" t="s">
        <v>130</v>
      </c>
      <c r="H1610">
        <v>35.661000000000001</v>
      </c>
      <c r="I1610">
        <v>-117.44499999999999</v>
      </c>
      <c r="J1610">
        <v>2.9</v>
      </c>
      <c r="K1610" t="s">
        <v>131</v>
      </c>
      <c r="L1610">
        <v>48</v>
      </c>
      <c r="M1610">
        <v>0.16</v>
      </c>
      <c r="N1610">
        <v>0.26</v>
      </c>
      <c r="O1610">
        <v>0.44</v>
      </c>
      <c r="P1610">
        <v>0</v>
      </c>
      <c r="Q1610">
        <v>33</v>
      </c>
      <c r="R1610">
        <v>33</v>
      </c>
      <c r="S1610">
        <v>-4</v>
      </c>
      <c r="T1610">
        <v>35</v>
      </c>
      <c r="U1610">
        <v>23</v>
      </c>
      <c r="V1610">
        <v>27</v>
      </c>
      <c r="W1610">
        <v>17</v>
      </c>
      <c r="X1610" t="s">
        <v>133</v>
      </c>
      <c r="Y1610">
        <v>83</v>
      </c>
      <c r="Z1610">
        <v>65</v>
      </c>
      <c r="AA1610">
        <v>20</v>
      </c>
      <c r="AB1610">
        <v>65</v>
      </c>
    </row>
    <row r="1611" spans="1:28" x14ac:dyDescent="0.2">
      <c r="A1611" s="4">
        <v>38501527</v>
      </c>
      <c r="B1611" s="1">
        <v>43655</v>
      </c>
      <c r="C1611" s="13">
        <v>0.51703749999999993</v>
      </c>
      <c r="D1611" t="s">
        <v>129</v>
      </c>
      <c r="E1611" t="s">
        <v>130</v>
      </c>
      <c r="F1611">
        <v>2.33</v>
      </c>
      <c r="G1611" t="s">
        <v>130</v>
      </c>
      <c r="H1611">
        <v>35.648000000000003</v>
      </c>
      <c r="I1611">
        <v>-117.456</v>
      </c>
      <c r="J1611">
        <v>2</v>
      </c>
      <c r="K1611" t="s">
        <v>131</v>
      </c>
      <c r="L1611">
        <v>49</v>
      </c>
      <c r="M1611">
        <v>0.16</v>
      </c>
      <c r="N1611">
        <v>0.23</v>
      </c>
      <c r="O1611">
        <v>0.35</v>
      </c>
      <c r="P1611">
        <v>0</v>
      </c>
      <c r="Q1611">
        <v>344</v>
      </c>
      <c r="R1611">
        <v>78</v>
      </c>
      <c r="S1611">
        <v>163</v>
      </c>
      <c r="T1611">
        <v>14</v>
      </c>
      <c r="U1611">
        <v>15</v>
      </c>
      <c r="V1611">
        <v>28</v>
      </c>
      <c r="W1611">
        <v>12</v>
      </c>
      <c r="X1611" t="s">
        <v>131</v>
      </c>
      <c r="Y1611">
        <v>100</v>
      </c>
      <c r="Z1611">
        <v>70</v>
      </c>
      <c r="AA1611">
        <v>23</v>
      </c>
      <c r="AB1611">
        <v>53</v>
      </c>
    </row>
    <row r="1612" spans="1:28" x14ac:dyDescent="0.2">
      <c r="A1612" s="4">
        <v>38501535</v>
      </c>
      <c r="B1612" s="1">
        <v>43655</v>
      </c>
      <c r="C1612" s="13">
        <v>0.51749999999999996</v>
      </c>
      <c r="D1612" t="s">
        <v>129</v>
      </c>
      <c r="E1612" t="s">
        <v>130</v>
      </c>
      <c r="F1612">
        <v>2.5099999999999998</v>
      </c>
      <c r="G1612" t="s">
        <v>130</v>
      </c>
      <c r="H1612">
        <v>35.85</v>
      </c>
      <c r="I1612">
        <v>-117.679</v>
      </c>
      <c r="J1612">
        <v>7.3</v>
      </c>
      <c r="K1612" t="s">
        <v>131</v>
      </c>
      <c r="L1612">
        <v>93</v>
      </c>
      <c r="M1612">
        <v>0.14000000000000001</v>
      </c>
      <c r="N1612">
        <v>0.12</v>
      </c>
      <c r="O1612">
        <v>0.39</v>
      </c>
      <c r="P1612">
        <v>0</v>
      </c>
      <c r="Q1612">
        <v>155</v>
      </c>
      <c r="R1612">
        <v>77</v>
      </c>
      <c r="S1612">
        <v>-154</v>
      </c>
      <c r="T1612">
        <v>14</v>
      </c>
      <c r="U1612">
        <v>13</v>
      </c>
      <c r="V1612">
        <v>22</v>
      </c>
      <c r="W1612">
        <v>18</v>
      </c>
      <c r="X1612" t="s">
        <v>131</v>
      </c>
      <c r="Y1612">
        <v>100</v>
      </c>
      <c r="Z1612">
        <v>34</v>
      </c>
      <c r="AA1612">
        <v>26</v>
      </c>
      <c r="AB1612">
        <v>107</v>
      </c>
    </row>
    <row r="1613" spans="1:28" x14ac:dyDescent="0.2">
      <c r="A1613" s="4">
        <v>38501831</v>
      </c>
      <c r="B1613" s="1">
        <v>43655</v>
      </c>
      <c r="C1613" s="13">
        <v>0.53696041666666672</v>
      </c>
      <c r="D1613" t="s">
        <v>129</v>
      </c>
      <c r="E1613" t="s">
        <v>130</v>
      </c>
      <c r="F1613">
        <v>2.2000000000000002</v>
      </c>
      <c r="G1613" t="s">
        <v>130</v>
      </c>
      <c r="H1613">
        <v>35.872</v>
      </c>
      <c r="I1613">
        <v>-117.705</v>
      </c>
      <c r="J1613">
        <v>8.8000000000000007</v>
      </c>
      <c r="K1613" t="s">
        <v>131</v>
      </c>
      <c r="L1613">
        <v>42</v>
      </c>
      <c r="M1613">
        <v>0.11</v>
      </c>
      <c r="N1613">
        <v>0.17</v>
      </c>
      <c r="O1613">
        <v>0.44</v>
      </c>
      <c r="P1613">
        <v>0</v>
      </c>
      <c r="Q1613">
        <v>138</v>
      </c>
      <c r="R1613">
        <v>77</v>
      </c>
      <c r="S1613">
        <v>-150</v>
      </c>
      <c r="T1613">
        <v>12</v>
      </c>
      <c r="U1613">
        <v>14</v>
      </c>
      <c r="V1613">
        <v>18</v>
      </c>
      <c r="W1613">
        <v>8</v>
      </c>
      <c r="X1613" t="s">
        <v>131</v>
      </c>
      <c r="Y1613">
        <v>100</v>
      </c>
      <c r="Z1613">
        <v>38</v>
      </c>
      <c r="AA1613">
        <v>14</v>
      </c>
      <c r="AB1613">
        <v>125</v>
      </c>
    </row>
    <row r="1614" spans="1:28" x14ac:dyDescent="0.2">
      <c r="A1614" s="4">
        <v>38501871</v>
      </c>
      <c r="B1614" s="1">
        <v>43655</v>
      </c>
      <c r="C1614" s="13">
        <v>0.53932071759259259</v>
      </c>
      <c r="D1614" t="s">
        <v>129</v>
      </c>
      <c r="E1614" t="s">
        <v>130</v>
      </c>
      <c r="F1614">
        <v>2.04</v>
      </c>
      <c r="G1614" t="s">
        <v>130</v>
      </c>
      <c r="H1614">
        <v>35.655000000000001</v>
      </c>
      <c r="I1614">
        <v>-117.548</v>
      </c>
      <c r="J1614">
        <v>8.5</v>
      </c>
      <c r="K1614" t="s">
        <v>131</v>
      </c>
      <c r="L1614">
        <v>48</v>
      </c>
      <c r="M1614">
        <v>0.15</v>
      </c>
      <c r="N1614">
        <v>0.21</v>
      </c>
      <c r="O1614">
        <v>0.37</v>
      </c>
      <c r="P1614">
        <v>0</v>
      </c>
      <c r="Q1614">
        <v>178</v>
      </c>
      <c r="R1614">
        <v>43</v>
      </c>
      <c r="S1614">
        <v>-137</v>
      </c>
      <c r="T1614">
        <v>27</v>
      </c>
      <c r="U1614">
        <v>32</v>
      </c>
      <c r="V1614">
        <v>17</v>
      </c>
      <c r="W1614">
        <v>32</v>
      </c>
      <c r="X1614" t="s">
        <v>133</v>
      </c>
      <c r="Y1614">
        <v>78</v>
      </c>
      <c r="Z1614">
        <v>27</v>
      </c>
      <c r="AA1614">
        <v>16</v>
      </c>
      <c r="AB1614">
        <v>146</v>
      </c>
    </row>
    <row r="1615" spans="1:28" x14ac:dyDescent="0.2">
      <c r="A1615" s="4">
        <v>38501895</v>
      </c>
      <c r="B1615" s="1">
        <v>43655</v>
      </c>
      <c r="C1615" s="13">
        <v>0.54052870370370376</v>
      </c>
      <c r="D1615" t="s">
        <v>129</v>
      </c>
      <c r="E1615" t="s">
        <v>130</v>
      </c>
      <c r="F1615">
        <v>3.47</v>
      </c>
      <c r="G1615" t="s">
        <v>47</v>
      </c>
      <c r="H1615">
        <v>35.674999999999997</v>
      </c>
      <c r="I1615">
        <v>-117.48399999999999</v>
      </c>
      <c r="J1615">
        <v>2.2999999999999998</v>
      </c>
      <c r="K1615" t="s">
        <v>131</v>
      </c>
      <c r="L1615">
        <v>127</v>
      </c>
      <c r="M1615">
        <v>0.14000000000000001</v>
      </c>
      <c r="N1615">
        <v>0.1</v>
      </c>
      <c r="O1615">
        <v>0.16</v>
      </c>
      <c r="P1615">
        <v>0</v>
      </c>
      <c r="Q1615">
        <v>334</v>
      </c>
      <c r="R1615">
        <v>80</v>
      </c>
      <c r="S1615">
        <v>-177</v>
      </c>
      <c r="T1615">
        <v>28</v>
      </c>
      <c r="U1615">
        <v>28</v>
      </c>
      <c r="V1615">
        <v>49</v>
      </c>
      <c r="W1615">
        <v>5</v>
      </c>
      <c r="X1615" t="s">
        <v>133</v>
      </c>
      <c r="Y1615">
        <v>75</v>
      </c>
      <c r="Z1615">
        <v>74</v>
      </c>
      <c r="AA1615">
        <v>50</v>
      </c>
      <c r="AB1615">
        <v>51</v>
      </c>
    </row>
    <row r="1616" spans="1:28" x14ac:dyDescent="0.2">
      <c r="A1616" s="4">
        <v>38501999</v>
      </c>
      <c r="B1616" s="1">
        <v>43655</v>
      </c>
      <c r="C1616" s="13">
        <v>0.54708298611111117</v>
      </c>
      <c r="D1616" t="s">
        <v>129</v>
      </c>
      <c r="E1616" t="s">
        <v>130</v>
      </c>
      <c r="F1616">
        <v>2.0499999999999998</v>
      </c>
      <c r="G1616" t="s">
        <v>130</v>
      </c>
      <c r="H1616">
        <v>35.658000000000001</v>
      </c>
      <c r="I1616">
        <v>-117.483</v>
      </c>
      <c r="J1616">
        <v>8.3000000000000007</v>
      </c>
      <c r="K1616" t="s">
        <v>131</v>
      </c>
      <c r="L1616">
        <v>47</v>
      </c>
      <c r="M1616">
        <v>0.13</v>
      </c>
      <c r="N1616">
        <v>0.22</v>
      </c>
      <c r="O1616">
        <v>0.46</v>
      </c>
      <c r="P1616">
        <v>0</v>
      </c>
      <c r="Q1616">
        <v>96</v>
      </c>
      <c r="R1616">
        <v>69</v>
      </c>
      <c r="S1616">
        <v>-163</v>
      </c>
      <c r="T1616">
        <v>31</v>
      </c>
      <c r="U1616">
        <v>26</v>
      </c>
      <c r="V1616">
        <v>22</v>
      </c>
      <c r="W1616">
        <v>10</v>
      </c>
      <c r="X1616" t="s">
        <v>133</v>
      </c>
      <c r="Y1616">
        <v>75</v>
      </c>
      <c r="Z1616">
        <v>28</v>
      </c>
      <c r="AA1616">
        <v>13</v>
      </c>
      <c r="AB1616">
        <v>132</v>
      </c>
    </row>
    <row r="1617" spans="1:28" x14ac:dyDescent="0.2">
      <c r="A1617" s="4">
        <v>38502039</v>
      </c>
      <c r="B1617" s="1">
        <v>43655</v>
      </c>
      <c r="C1617" s="13">
        <v>0.55051145833333337</v>
      </c>
      <c r="D1617" t="s">
        <v>129</v>
      </c>
      <c r="E1617" t="s">
        <v>130</v>
      </c>
      <c r="F1617">
        <v>2.12</v>
      </c>
      <c r="G1617" t="s">
        <v>130</v>
      </c>
      <c r="H1617">
        <v>35.723999999999997</v>
      </c>
      <c r="I1617">
        <v>-117.53100000000001</v>
      </c>
      <c r="J1617">
        <v>8.8000000000000007</v>
      </c>
      <c r="K1617" t="s">
        <v>131</v>
      </c>
      <c r="L1617">
        <v>49</v>
      </c>
      <c r="M1617">
        <v>0.15</v>
      </c>
      <c r="N1617">
        <v>0.23</v>
      </c>
      <c r="O1617">
        <v>0.46</v>
      </c>
      <c r="P1617">
        <v>0</v>
      </c>
      <c r="Q1617">
        <v>123</v>
      </c>
      <c r="R1617">
        <v>73</v>
      </c>
      <c r="S1617">
        <v>154</v>
      </c>
      <c r="T1617">
        <v>20</v>
      </c>
      <c r="U1617">
        <v>38</v>
      </c>
      <c r="V1617">
        <v>18</v>
      </c>
      <c r="W1617">
        <v>15</v>
      </c>
      <c r="X1617" t="s">
        <v>133</v>
      </c>
      <c r="Y1617">
        <v>83</v>
      </c>
      <c r="Z1617">
        <v>32</v>
      </c>
      <c r="AA1617">
        <v>22</v>
      </c>
      <c r="AB1617">
        <v>134</v>
      </c>
    </row>
    <row r="1618" spans="1:28" x14ac:dyDescent="0.2">
      <c r="A1618" s="4">
        <v>38502215</v>
      </c>
      <c r="B1618" s="1">
        <v>43655</v>
      </c>
      <c r="C1618" s="13">
        <v>0.56166736111111104</v>
      </c>
      <c r="D1618" t="s">
        <v>129</v>
      </c>
      <c r="E1618" t="s">
        <v>130</v>
      </c>
      <c r="F1618">
        <v>3.42</v>
      </c>
      <c r="G1618" t="s">
        <v>130</v>
      </c>
      <c r="H1618">
        <v>35.548000000000002</v>
      </c>
      <c r="I1618">
        <v>-117.38200000000001</v>
      </c>
      <c r="J1618">
        <v>3.1</v>
      </c>
      <c r="K1618" t="s">
        <v>131</v>
      </c>
      <c r="L1618">
        <v>123</v>
      </c>
      <c r="M1618">
        <v>0.17</v>
      </c>
      <c r="N1618">
        <v>0.14000000000000001</v>
      </c>
      <c r="O1618">
        <v>0.2</v>
      </c>
      <c r="P1618">
        <v>0</v>
      </c>
      <c r="Q1618">
        <v>137</v>
      </c>
      <c r="R1618">
        <v>78</v>
      </c>
      <c r="S1618">
        <v>161</v>
      </c>
      <c r="T1618">
        <v>9</v>
      </c>
      <c r="U1618">
        <v>8</v>
      </c>
      <c r="V1618">
        <v>40</v>
      </c>
      <c r="W1618">
        <v>14</v>
      </c>
      <c r="X1618" t="s">
        <v>131</v>
      </c>
      <c r="Y1618">
        <v>100</v>
      </c>
      <c r="Z1618">
        <v>71</v>
      </c>
      <c r="AA1618">
        <v>50</v>
      </c>
      <c r="AB1618">
        <v>51</v>
      </c>
    </row>
    <row r="1619" spans="1:28" ht="17" x14ac:dyDescent="0.25">
      <c r="A1619" s="3">
        <v>38502311</v>
      </c>
      <c r="B1619" s="1">
        <v>43655</v>
      </c>
      <c r="C1619" s="13">
        <v>0.56858703703703706</v>
      </c>
      <c r="D1619" t="s">
        <v>129</v>
      </c>
      <c r="E1619" t="s">
        <v>130</v>
      </c>
      <c r="F1619">
        <v>2.48</v>
      </c>
      <c r="G1619" t="s">
        <v>130</v>
      </c>
      <c r="H1619">
        <v>35.756999999999998</v>
      </c>
      <c r="I1619">
        <v>-117.578</v>
      </c>
      <c r="J1619">
        <v>8.4</v>
      </c>
      <c r="K1619" t="s">
        <v>131</v>
      </c>
      <c r="L1619">
        <v>99</v>
      </c>
      <c r="M1619">
        <v>0.15</v>
      </c>
      <c r="N1619">
        <v>0.13</v>
      </c>
      <c r="O1619">
        <v>0.24</v>
      </c>
      <c r="P1619">
        <v>0</v>
      </c>
      <c r="Q1619">
        <v>155</v>
      </c>
      <c r="R1619">
        <v>57</v>
      </c>
      <c r="S1619">
        <v>129</v>
      </c>
      <c r="T1619">
        <v>15</v>
      </c>
      <c r="U1619">
        <v>14</v>
      </c>
      <c r="V1619">
        <v>23</v>
      </c>
      <c r="W1619">
        <v>8</v>
      </c>
      <c r="X1619" t="s">
        <v>131</v>
      </c>
      <c r="Y1619">
        <v>100</v>
      </c>
      <c r="Z1619">
        <v>29</v>
      </c>
      <c r="AA1619">
        <v>19</v>
      </c>
      <c r="AB1619">
        <v>117</v>
      </c>
    </row>
    <row r="1620" spans="1:28" x14ac:dyDescent="0.2">
      <c r="A1620" s="4">
        <v>38502327</v>
      </c>
      <c r="B1620" s="1">
        <v>43655</v>
      </c>
      <c r="C1620" s="13">
        <v>0.56996041666666664</v>
      </c>
      <c r="D1620" t="s">
        <v>129</v>
      </c>
      <c r="E1620" t="s">
        <v>130</v>
      </c>
      <c r="F1620">
        <v>2.29</v>
      </c>
      <c r="G1620" t="s">
        <v>130</v>
      </c>
      <c r="H1620">
        <v>35.860999999999997</v>
      </c>
      <c r="I1620">
        <v>-117.667</v>
      </c>
      <c r="J1620">
        <v>6.2</v>
      </c>
      <c r="K1620" t="s">
        <v>131</v>
      </c>
      <c r="L1620">
        <v>54</v>
      </c>
      <c r="M1620">
        <v>0.17</v>
      </c>
      <c r="N1620">
        <v>0.21</v>
      </c>
      <c r="O1620">
        <v>0.68</v>
      </c>
      <c r="P1620">
        <v>0</v>
      </c>
      <c r="Q1620">
        <v>349</v>
      </c>
      <c r="R1620">
        <v>69</v>
      </c>
      <c r="S1620">
        <v>-149</v>
      </c>
      <c r="T1620">
        <v>21</v>
      </c>
      <c r="U1620">
        <v>24</v>
      </c>
      <c r="V1620">
        <v>20</v>
      </c>
      <c r="W1620">
        <v>19</v>
      </c>
      <c r="X1620" t="s">
        <v>131</v>
      </c>
      <c r="Y1620">
        <v>94</v>
      </c>
      <c r="Z1620">
        <v>45</v>
      </c>
      <c r="AA1620">
        <v>17</v>
      </c>
      <c r="AB1620">
        <v>59</v>
      </c>
    </row>
    <row r="1621" spans="1:28" x14ac:dyDescent="0.2">
      <c r="A1621" s="4">
        <v>38502647</v>
      </c>
      <c r="B1621" s="1">
        <v>43655</v>
      </c>
      <c r="C1621" s="13">
        <v>0.59091446759259258</v>
      </c>
      <c r="D1621" t="s">
        <v>129</v>
      </c>
      <c r="E1621" t="s">
        <v>130</v>
      </c>
      <c r="F1621">
        <v>2.2000000000000002</v>
      </c>
      <c r="G1621" t="s">
        <v>130</v>
      </c>
      <c r="H1621">
        <v>35.921999999999997</v>
      </c>
      <c r="I1621">
        <v>-117.66800000000001</v>
      </c>
      <c r="J1621">
        <v>2.8</v>
      </c>
      <c r="K1621" t="s">
        <v>131</v>
      </c>
      <c r="L1621">
        <v>45</v>
      </c>
      <c r="M1621">
        <v>0.13</v>
      </c>
      <c r="N1621">
        <v>0.15</v>
      </c>
      <c r="O1621">
        <v>0.26</v>
      </c>
      <c r="P1621">
        <v>0</v>
      </c>
      <c r="Q1621">
        <v>326</v>
      </c>
      <c r="R1621">
        <v>69</v>
      </c>
      <c r="S1621">
        <v>173</v>
      </c>
      <c r="T1621">
        <v>28</v>
      </c>
      <c r="U1621">
        <v>27</v>
      </c>
      <c r="V1621">
        <v>17</v>
      </c>
      <c r="W1621">
        <v>18</v>
      </c>
      <c r="X1621" t="s">
        <v>133</v>
      </c>
      <c r="Y1621">
        <v>69</v>
      </c>
      <c r="Z1621">
        <v>67</v>
      </c>
      <c r="AA1621">
        <v>14</v>
      </c>
      <c r="AB1621">
        <v>38</v>
      </c>
    </row>
    <row r="1622" spans="1:28" x14ac:dyDescent="0.2">
      <c r="A1622" s="4">
        <v>38502663</v>
      </c>
      <c r="B1622" s="1">
        <v>43655</v>
      </c>
      <c r="C1622" s="13">
        <v>0.59215185185185182</v>
      </c>
      <c r="D1622" t="s">
        <v>129</v>
      </c>
      <c r="E1622" t="s">
        <v>130</v>
      </c>
      <c r="F1622">
        <v>2.17</v>
      </c>
      <c r="G1622" t="s">
        <v>130</v>
      </c>
      <c r="H1622">
        <v>35.658999999999999</v>
      </c>
      <c r="I1622">
        <v>-117.506</v>
      </c>
      <c r="J1622">
        <v>6.7</v>
      </c>
      <c r="K1622" t="s">
        <v>131</v>
      </c>
      <c r="L1622">
        <v>46</v>
      </c>
      <c r="M1622">
        <v>0.25</v>
      </c>
      <c r="N1622">
        <v>0.34</v>
      </c>
      <c r="O1622">
        <v>0.67</v>
      </c>
      <c r="P1622">
        <v>0</v>
      </c>
      <c r="Q1622">
        <v>126</v>
      </c>
      <c r="R1622">
        <v>48</v>
      </c>
      <c r="S1622">
        <v>-141</v>
      </c>
      <c r="T1622">
        <v>30</v>
      </c>
      <c r="U1622">
        <v>32</v>
      </c>
      <c r="V1622">
        <v>18</v>
      </c>
      <c r="W1622">
        <v>13</v>
      </c>
      <c r="X1622" t="s">
        <v>133</v>
      </c>
      <c r="Y1622">
        <v>73</v>
      </c>
      <c r="Z1622">
        <v>26</v>
      </c>
      <c r="AA1622">
        <v>18</v>
      </c>
      <c r="AB1622">
        <v>119</v>
      </c>
    </row>
    <row r="1623" spans="1:28" ht="17" x14ac:dyDescent="0.25">
      <c r="A1623" s="3">
        <v>38502751</v>
      </c>
      <c r="B1623" s="1">
        <v>43655</v>
      </c>
      <c r="C1623" s="13">
        <v>0.59788425925925925</v>
      </c>
      <c r="D1623" t="s">
        <v>129</v>
      </c>
      <c r="E1623" t="s">
        <v>130</v>
      </c>
      <c r="F1623">
        <v>2.62</v>
      </c>
      <c r="G1623" t="s">
        <v>130</v>
      </c>
      <c r="H1623">
        <v>35.948999999999998</v>
      </c>
      <c r="I1623">
        <v>-117.702</v>
      </c>
      <c r="J1623">
        <v>3.4</v>
      </c>
      <c r="K1623" t="s">
        <v>131</v>
      </c>
      <c r="L1623">
        <v>95</v>
      </c>
      <c r="M1623">
        <v>0.14000000000000001</v>
      </c>
      <c r="N1623">
        <v>0.11</v>
      </c>
      <c r="O1623">
        <v>0.28999999999999998</v>
      </c>
      <c r="P1623">
        <v>0</v>
      </c>
      <c r="Q1623">
        <v>348</v>
      </c>
      <c r="R1623">
        <v>80</v>
      </c>
      <c r="S1623">
        <v>-160</v>
      </c>
      <c r="T1623">
        <v>19</v>
      </c>
      <c r="U1623">
        <v>22</v>
      </c>
      <c r="V1623">
        <v>25</v>
      </c>
      <c r="W1623">
        <v>4</v>
      </c>
      <c r="X1623" t="s">
        <v>131</v>
      </c>
      <c r="Y1623">
        <v>96</v>
      </c>
      <c r="Z1623">
        <v>62</v>
      </c>
      <c r="AA1623">
        <v>20</v>
      </c>
      <c r="AB1623">
        <v>42</v>
      </c>
    </row>
    <row r="1624" spans="1:28" ht="17" x14ac:dyDescent="0.25">
      <c r="A1624" s="3">
        <v>38502935</v>
      </c>
      <c r="B1624" s="1">
        <v>43655</v>
      </c>
      <c r="C1624" s="13">
        <v>0.60941261574074079</v>
      </c>
      <c r="D1624" t="s">
        <v>129</v>
      </c>
      <c r="E1624" t="s">
        <v>130</v>
      </c>
      <c r="F1624">
        <v>2.0699999999999998</v>
      </c>
      <c r="G1624" t="s">
        <v>130</v>
      </c>
      <c r="H1624">
        <v>35.823999999999998</v>
      </c>
      <c r="I1624">
        <v>-117.63800000000001</v>
      </c>
      <c r="J1624">
        <v>9.6999999999999993</v>
      </c>
      <c r="K1624" t="s">
        <v>131</v>
      </c>
      <c r="L1624">
        <v>45</v>
      </c>
      <c r="M1624">
        <v>0.15</v>
      </c>
      <c r="N1624">
        <v>0.21</v>
      </c>
      <c r="O1624">
        <v>0.54</v>
      </c>
      <c r="P1624">
        <v>0</v>
      </c>
      <c r="Q1624">
        <v>341</v>
      </c>
      <c r="R1624">
        <v>75</v>
      </c>
      <c r="S1624">
        <v>-125</v>
      </c>
      <c r="T1624">
        <v>38</v>
      </c>
      <c r="U1624">
        <v>33</v>
      </c>
      <c r="V1624">
        <v>18</v>
      </c>
      <c r="W1624">
        <v>25</v>
      </c>
      <c r="X1624" t="s">
        <v>132</v>
      </c>
      <c r="Y1624">
        <v>55</v>
      </c>
      <c r="Z1624">
        <v>43</v>
      </c>
      <c r="AA1624">
        <v>18</v>
      </c>
      <c r="AB1624">
        <v>93</v>
      </c>
    </row>
    <row r="1625" spans="1:28" ht="17" x14ac:dyDescent="0.25">
      <c r="A1625" s="3">
        <v>38503087</v>
      </c>
      <c r="B1625" s="1">
        <v>43655</v>
      </c>
      <c r="C1625" s="13">
        <v>0.61736215277777784</v>
      </c>
      <c r="D1625" t="s">
        <v>129</v>
      </c>
      <c r="E1625" t="s">
        <v>130</v>
      </c>
      <c r="F1625">
        <v>2.4</v>
      </c>
      <c r="G1625" t="s">
        <v>130</v>
      </c>
      <c r="H1625">
        <v>35.701999999999998</v>
      </c>
      <c r="I1625">
        <v>-117.51300000000001</v>
      </c>
      <c r="J1625">
        <v>8.6999999999999993</v>
      </c>
      <c r="K1625" t="s">
        <v>131</v>
      </c>
      <c r="L1625">
        <v>50</v>
      </c>
      <c r="M1625">
        <v>0.21</v>
      </c>
      <c r="N1625">
        <v>0.3</v>
      </c>
      <c r="O1625">
        <v>0.57999999999999996</v>
      </c>
      <c r="P1625">
        <v>0</v>
      </c>
      <c r="Q1625">
        <v>136</v>
      </c>
      <c r="R1625">
        <v>33</v>
      </c>
      <c r="S1625">
        <v>117</v>
      </c>
      <c r="T1625">
        <v>36</v>
      </c>
      <c r="U1625">
        <v>36</v>
      </c>
      <c r="V1625">
        <v>20</v>
      </c>
      <c r="W1625">
        <v>14</v>
      </c>
      <c r="X1625" t="s">
        <v>132</v>
      </c>
      <c r="Y1625">
        <v>56</v>
      </c>
      <c r="Z1625">
        <v>29</v>
      </c>
      <c r="AA1625">
        <v>23</v>
      </c>
      <c r="AB1625">
        <v>117</v>
      </c>
    </row>
    <row r="1626" spans="1:28" x14ac:dyDescent="0.2">
      <c r="A1626" s="4">
        <v>38503215</v>
      </c>
      <c r="B1626" s="1">
        <v>43655</v>
      </c>
      <c r="C1626" s="13">
        <v>0.62592199074074073</v>
      </c>
      <c r="D1626" t="s">
        <v>129</v>
      </c>
      <c r="E1626" t="s">
        <v>130</v>
      </c>
      <c r="F1626">
        <v>2.12</v>
      </c>
      <c r="G1626" t="s">
        <v>130</v>
      </c>
      <c r="H1626">
        <v>35.872</v>
      </c>
      <c r="I1626">
        <v>-117.71</v>
      </c>
      <c r="J1626">
        <v>4.9000000000000004</v>
      </c>
      <c r="K1626" t="s">
        <v>131</v>
      </c>
      <c r="L1626">
        <v>43</v>
      </c>
      <c r="M1626">
        <v>0.15</v>
      </c>
      <c r="N1626">
        <v>0.19</v>
      </c>
      <c r="O1626">
        <v>0.46</v>
      </c>
      <c r="P1626">
        <v>0</v>
      </c>
      <c r="Q1626">
        <v>298</v>
      </c>
      <c r="R1626">
        <v>82</v>
      </c>
      <c r="S1626">
        <v>-169</v>
      </c>
      <c r="T1626">
        <v>33</v>
      </c>
      <c r="U1626">
        <v>26</v>
      </c>
      <c r="V1626">
        <v>18</v>
      </c>
      <c r="W1626">
        <v>34</v>
      </c>
      <c r="X1626" t="s">
        <v>133</v>
      </c>
      <c r="Y1626">
        <v>74</v>
      </c>
      <c r="Z1626">
        <v>48</v>
      </c>
      <c r="AA1626">
        <v>13</v>
      </c>
      <c r="AB1626">
        <v>64</v>
      </c>
    </row>
    <row r="1627" spans="1:28" x14ac:dyDescent="0.2">
      <c r="A1627" s="4">
        <v>38503303</v>
      </c>
      <c r="B1627" s="1">
        <v>43655</v>
      </c>
      <c r="C1627" s="13">
        <v>0.63156307870370376</v>
      </c>
      <c r="D1627" t="s">
        <v>129</v>
      </c>
      <c r="E1627" t="s">
        <v>130</v>
      </c>
      <c r="F1627">
        <v>2.7</v>
      </c>
      <c r="G1627" t="s">
        <v>130</v>
      </c>
      <c r="H1627">
        <v>35.659999999999997</v>
      </c>
      <c r="I1627">
        <v>-117.538</v>
      </c>
      <c r="J1627">
        <v>8.6999999999999993</v>
      </c>
      <c r="K1627" t="s">
        <v>131</v>
      </c>
      <c r="L1627">
        <v>91</v>
      </c>
      <c r="M1627">
        <v>0.13</v>
      </c>
      <c r="N1627">
        <v>0.11</v>
      </c>
      <c r="O1627">
        <v>0.27</v>
      </c>
      <c r="P1627">
        <v>0</v>
      </c>
      <c r="Q1627">
        <v>337</v>
      </c>
      <c r="R1627">
        <v>85</v>
      </c>
      <c r="S1627">
        <v>179</v>
      </c>
      <c r="T1627">
        <v>21</v>
      </c>
      <c r="U1627">
        <v>22</v>
      </c>
      <c r="V1627">
        <v>29</v>
      </c>
      <c r="W1627">
        <v>4</v>
      </c>
      <c r="X1627" t="s">
        <v>131</v>
      </c>
      <c r="Y1627">
        <v>93</v>
      </c>
      <c r="Z1627">
        <v>27</v>
      </c>
      <c r="AA1627">
        <v>31</v>
      </c>
      <c r="AB1627">
        <v>119</v>
      </c>
    </row>
    <row r="1628" spans="1:28" x14ac:dyDescent="0.2">
      <c r="A1628" s="4">
        <v>38503311</v>
      </c>
      <c r="B1628" s="1">
        <v>43655</v>
      </c>
      <c r="C1628" s="13">
        <v>0.63262789351851845</v>
      </c>
      <c r="D1628" t="s">
        <v>129</v>
      </c>
      <c r="E1628" t="s">
        <v>130</v>
      </c>
      <c r="F1628">
        <v>2.92</v>
      </c>
      <c r="G1628" t="s">
        <v>130</v>
      </c>
      <c r="H1628">
        <v>35.917999999999999</v>
      </c>
      <c r="I1628">
        <v>-117.73099999999999</v>
      </c>
      <c r="J1628">
        <v>7.7</v>
      </c>
      <c r="K1628" t="s">
        <v>131</v>
      </c>
      <c r="L1628">
        <v>84</v>
      </c>
      <c r="M1628">
        <v>0.14000000000000001</v>
      </c>
      <c r="N1628">
        <v>0.12</v>
      </c>
      <c r="O1628">
        <v>0.35</v>
      </c>
      <c r="P1628">
        <v>0</v>
      </c>
      <c r="Q1628">
        <v>318</v>
      </c>
      <c r="R1628">
        <v>83</v>
      </c>
      <c r="S1628">
        <v>-179</v>
      </c>
      <c r="T1628">
        <v>18</v>
      </c>
      <c r="U1628">
        <v>12</v>
      </c>
      <c r="V1628">
        <v>24</v>
      </c>
      <c r="W1628">
        <v>7</v>
      </c>
      <c r="X1628" t="s">
        <v>131</v>
      </c>
      <c r="Y1628">
        <v>100</v>
      </c>
      <c r="Z1628">
        <v>38</v>
      </c>
      <c r="AA1628">
        <v>28</v>
      </c>
      <c r="AB1628">
        <v>111</v>
      </c>
    </row>
    <row r="1629" spans="1:28" x14ac:dyDescent="0.2">
      <c r="A1629" s="4">
        <v>38503391</v>
      </c>
      <c r="B1629" s="1">
        <v>43655</v>
      </c>
      <c r="C1629" s="13">
        <v>0.63917430555555554</v>
      </c>
      <c r="D1629" t="s">
        <v>129</v>
      </c>
      <c r="E1629" t="s">
        <v>130</v>
      </c>
      <c r="F1629">
        <v>2.23</v>
      </c>
      <c r="G1629" t="s">
        <v>130</v>
      </c>
      <c r="H1629">
        <v>35.820999999999998</v>
      </c>
      <c r="I1629">
        <v>-117.63</v>
      </c>
      <c r="J1629">
        <v>6.9</v>
      </c>
      <c r="K1629" t="s">
        <v>131</v>
      </c>
      <c r="L1629">
        <v>44</v>
      </c>
      <c r="M1629">
        <v>0.16</v>
      </c>
      <c r="N1629">
        <v>0.2</v>
      </c>
      <c r="O1629">
        <v>0.45</v>
      </c>
      <c r="P1629">
        <v>0</v>
      </c>
      <c r="Q1629">
        <v>23</v>
      </c>
      <c r="R1629">
        <v>67</v>
      </c>
      <c r="S1629">
        <v>-172</v>
      </c>
      <c r="T1629">
        <v>32</v>
      </c>
      <c r="U1629">
        <v>28</v>
      </c>
      <c r="V1629">
        <v>16</v>
      </c>
      <c r="W1629">
        <v>11</v>
      </c>
      <c r="X1629" t="s">
        <v>133</v>
      </c>
      <c r="Y1629">
        <v>70</v>
      </c>
      <c r="Z1629">
        <v>26</v>
      </c>
      <c r="AA1629">
        <v>15</v>
      </c>
      <c r="AB1629">
        <v>116</v>
      </c>
    </row>
    <row r="1630" spans="1:28" ht="17" x14ac:dyDescent="0.25">
      <c r="A1630" s="3">
        <v>38503423</v>
      </c>
      <c r="B1630" s="1">
        <v>43655</v>
      </c>
      <c r="C1630" s="13">
        <v>0.64121493055555556</v>
      </c>
      <c r="D1630" t="s">
        <v>129</v>
      </c>
      <c r="E1630" t="s">
        <v>130</v>
      </c>
      <c r="F1630">
        <v>2.72</v>
      </c>
      <c r="G1630" t="s">
        <v>130</v>
      </c>
      <c r="H1630">
        <v>35.953000000000003</v>
      </c>
      <c r="I1630">
        <v>-117.688</v>
      </c>
      <c r="J1630">
        <v>3.6</v>
      </c>
      <c r="K1630" t="s">
        <v>131</v>
      </c>
      <c r="L1630">
        <v>89</v>
      </c>
      <c r="M1630">
        <v>0.16</v>
      </c>
      <c r="N1630">
        <v>0.12</v>
      </c>
      <c r="O1630">
        <v>0.28999999999999998</v>
      </c>
      <c r="P1630">
        <v>0</v>
      </c>
      <c r="Q1630">
        <v>356</v>
      </c>
      <c r="R1630">
        <v>64</v>
      </c>
      <c r="S1630">
        <v>165</v>
      </c>
      <c r="T1630">
        <v>15</v>
      </c>
      <c r="U1630">
        <v>19</v>
      </c>
      <c r="V1630">
        <v>22</v>
      </c>
      <c r="W1630">
        <v>2</v>
      </c>
      <c r="X1630" t="s">
        <v>131</v>
      </c>
      <c r="Y1630">
        <v>100</v>
      </c>
      <c r="Z1630">
        <v>60</v>
      </c>
      <c r="AA1630">
        <v>21</v>
      </c>
      <c r="AB1630">
        <v>48</v>
      </c>
    </row>
    <row r="1631" spans="1:28" ht="17" x14ac:dyDescent="0.25">
      <c r="A1631" s="3">
        <v>38503567</v>
      </c>
      <c r="B1631" s="1">
        <v>43655</v>
      </c>
      <c r="C1631" s="13">
        <v>0.64989629629629631</v>
      </c>
      <c r="D1631" t="s">
        <v>129</v>
      </c>
      <c r="E1631" t="s">
        <v>130</v>
      </c>
      <c r="F1631">
        <v>2.17</v>
      </c>
      <c r="G1631" t="s">
        <v>130</v>
      </c>
      <c r="H1631">
        <v>35.807000000000002</v>
      </c>
      <c r="I1631">
        <v>-117.654</v>
      </c>
      <c r="J1631">
        <v>2.2999999999999998</v>
      </c>
      <c r="K1631" t="s">
        <v>131</v>
      </c>
      <c r="L1631">
        <v>42</v>
      </c>
      <c r="M1631">
        <v>0.19</v>
      </c>
      <c r="N1631">
        <v>0.23</v>
      </c>
      <c r="O1631">
        <v>0.35</v>
      </c>
      <c r="P1631">
        <v>0</v>
      </c>
      <c r="Q1631">
        <v>281</v>
      </c>
      <c r="R1631">
        <v>28</v>
      </c>
      <c r="S1631">
        <v>-139</v>
      </c>
      <c r="T1631">
        <v>37</v>
      </c>
      <c r="U1631">
        <v>39</v>
      </c>
      <c r="V1631">
        <v>16</v>
      </c>
      <c r="W1631">
        <v>13</v>
      </c>
      <c r="X1631" t="s">
        <v>132</v>
      </c>
      <c r="Y1631">
        <v>53</v>
      </c>
      <c r="Z1631">
        <v>67</v>
      </c>
      <c r="AA1631">
        <v>16</v>
      </c>
      <c r="AB1631">
        <v>38</v>
      </c>
    </row>
    <row r="1632" spans="1:28" ht="17" x14ac:dyDescent="0.25">
      <c r="A1632" s="3">
        <v>38503631</v>
      </c>
      <c r="B1632" s="1">
        <v>43655</v>
      </c>
      <c r="C1632" s="13">
        <v>0.65330497685185185</v>
      </c>
      <c r="D1632" t="s">
        <v>129</v>
      </c>
      <c r="E1632" t="s">
        <v>130</v>
      </c>
      <c r="F1632">
        <v>3.49</v>
      </c>
      <c r="G1632" t="s">
        <v>47</v>
      </c>
      <c r="H1632">
        <v>35.575000000000003</v>
      </c>
      <c r="I1632">
        <v>-117.363</v>
      </c>
      <c r="J1632">
        <v>3.7</v>
      </c>
      <c r="K1632" t="s">
        <v>131</v>
      </c>
      <c r="L1632">
        <v>161</v>
      </c>
      <c r="M1632">
        <v>0.15</v>
      </c>
      <c r="N1632">
        <v>0.11</v>
      </c>
      <c r="O1632">
        <v>0.28000000000000003</v>
      </c>
      <c r="P1632">
        <v>0</v>
      </c>
      <c r="Q1632">
        <v>142</v>
      </c>
      <c r="R1632">
        <v>89</v>
      </c>
      <c r="S1632">
        <v>160</v>
      </c>
      <c r="T1632">
        <v>24</v>
      </c>
      <c r="U1632">
        <v>23</v>
      </c>
      <c r="V1632">
        <v>132</v>
      </c>
      <c r="W1632">
        <v>34</v>
      </c>
      <c r="X1632" t="s">
        <v>131</v>
      </c>
      <c r="Y1632">
        <v>85</v>
      </c>
      <c r="Z1632">
        <v>81</v>
      </c>
      <c r="AA1632">
        <v>82</v>
      </c>
      <c r="AB1632">
        <v>46</v>
      </c>
    </row>
    <row r="1633" spans="1:28" x14ac:dyDescent="0.2">
      <c r="A1633" s="4">
        <v>38503655</v>
      </c>
      <c r="B1633" s="1">
        <v>43655</v>
      </c>
      <c r="C1633" s="13">
        <v>0.65574143518518524</v>
      </c>
      <c r="D1633" t="s">
        <v>129</v>
      </c>
      <c r="E1633" t="s">
        <v>130</v>
      </c>
      <c r="F1633">
        <v>2.0299999999999998</v>
      </c>
      <c r="G1633" t="s">
        <v>130</v>
      </c>
      <c r="H1633">
        <v>35.648000000000003</v>
      </c>
      <c r="I1633">
        <v>-117.497</v>
      </c>
      <c r="J1633">
        <v>1.4</v>
      </c>
      <c r="K1633" t="s">
        <v>131</v>
      </c>
      <c r="L1633">
        <v>49</v>
      </c>
      <c r="M1633">
        <v>0.2</v>
      </c>
      <c r="N1633">
        <v>0.27</v>
      </c>
      <c r="O1633">
        <v>0.43</v>
      </c>
      <c r="P1633">
        <v>0</v>
      </c>
      <c r="Q1633">
        <v>344</v>
      </c>
      <c r="R1633">
        <v>85</v>
      </c>
      <c r="S1633">
        <v>112</v>
      </c>
      <c r="T1633">
        <v>24</v>
      </c>
      <c r="U1633">
        <v>28</v>
      </c>
      <c r="V1633">
        <v>17</v>
      </c>
      <c r="W1633">
        <v>31</v>
      </c>
      <c r="X1633" t="s">
        <v>133</v>
      </c>
      <c r="Y1633">
        <v>88</v>
      </c>
      <c r="Z1633">
        <v>62</v>
      </c>
      <c r="AA1633">
        <v>17</v>
      </c>
      <c r="AB1633">
        <v>89</v>
      </c>
    </row>
    <row r="1634" spans="1:28" x14ac:dyDescent="0.2">
      <c r="A1634" s="4">
        <v>38503743</v>
      </c>
      <c r="B1634" s="1">
        <v>43655</v>
      </c>
      <c r="C1634" s="13">
        <v>0.66163923611111108</v>
      </c>
      <c r="D1634" t="s">
        <v>129</v>
      </c>
      <c r="E1634" t="s">
        <v>130</v>
      </c>
      <c r="F1634">
        <v>2.17</v>
      </c>
      <c r="G1634" t="s">
        <v>130</v>
      </c>
      <c r="H1634">
        <v>35.904000000000003</v>
      </c>
      <c r="I1634">
        <v>-117.703</v>
      </c>
      <c r="J1634">
        <v>2</v>
      </c>
      <c r="K1634" t="s">
        <v>131</v>
      </c>
      <c r="L1634">
        <v>47</v>
      </c>
      <c r="M1634">
        <v>0.18</v>
      </c>
      <c r="N1634">
        <v>0.2</v>
      </c>
      <c r="O1634">
        <v>0.34</v>
      </c>
      <c r="P1634">
        <v>0</v>
      </c>
      <c r="Q1634">
        <v>142</v>
      </c>
      <c r="R1634">
        <v>78</v>
      </c>
      <c r="S1634">
        <v>-177</v>
      </c>
      <c r="T1634">
        <v>13</v>
      </c>
      <c r="U1634">
        <v>27</v>
      </c>
      <c r="V1634">
        <v>22</v>
      </c>
      <c r="W1634">
        <v>16</v>
      </c>
      <c r="X1634" t="s">
        <v>131</v>
      </c>
      <c r="Y1634">
        <v>85</v>
      </c>
      <c r="Z1634">
        <v>67</v>
      </c>
      <c r="AA1634">
        <v>18</v>
      </c>
      <c r="AB1634">
        <v>43</v>
      </c>
    </row>
    <row r="1635" spans="1:28" x14ac:dyDescent="0.2">
      <c r="A1635" s="4">
        <v>38504047</v>
      </c>
      <c r="B1635" s="1">
        <v>43655</v>
      </c>
      <c r="C1635" s="13">
        <v>0.6777950231481481</v>
      </c>
      <c r="D1635" t="s">
        <v>129</v>
      </c>
      <c r="E1635" t="s">
        <v>130</v>
      </c>
      <c r="F1635">
        <v>2.06</v>
      </c>
      <c r="G1635" t="s">
        <v>130</v>
      </c>
      <c r="H1635">
        <v>35.927</v>
      </c>
      <c r="I1635">
        <v>-117.71299999999999</v>
      </c>
      <c r="J1635">
        <v>2.5</v>
      </c>
      <c r="K1635" t="s">
        <v>131</v>
      </c>
      <c r="L1635">
        <v>42</v>
      </c>
      <c r="M1635">
        <v>0.13</v>
      </c>
      <c r="N1635">
        <v>0.16</v>
      </c>
      <c r="O1635">
        <v>0.28999999999999998</v>
      </c>
      <c r="P1635">
        <v>0</v>
      </c>
      <c r="Q1635">
        <v>225</v>
      </c>
      <c r="R1635">
        <v>48</v>
      </c>
      <c r="S1635">
        <v>-31</v>
      </c>
      <c r="T1635">
        <v>35</v>
      </c>
      <c r="U1635">
        <v>29</v>
      </c>
      <c r="V1635">
        <v>24</v>
      </c>
      <c r="W1635">
        <v>21</v>
      </c>
      <c r="X1635" t="s">
        <v>133</v>
      </c>
      <c r="Y1635">
        <v>65</v>
      </c>
      <c r="Z1635">
        <v>64</v>
      </c>
      <c r="AA1635">
        <v>18</v>
      </c>
      <c r="AB1635">
        <v>40</v>
      </c>
    </row>
    <row r="1636" spans="1:28" x14ac:dyDescent="0.2">
      <c r="A1636" s="4">
        <v>38504311</v>
      </c>
      <c r="B1636" s="1">
        <v>43655</v>
      </c>
      <c r="C1636" s="13">
        <v>0.69535324074074067</v>
      </c>
      <c r="D1636" t="s">
        <v>129</v>
      </c>
      <c r="E1636" t="s">
        <v>130</v>
      </c>
      <c r="F1636">
        <v>2.2200000000000002</v>
      </c>
      <c r="G1636" t="s">
        <v>130</v>
      </c>
      <c r="H1636">
        <v>35.591999999999999</v>
      </c>
      <c r="I1636">
        <v>-117.38200000000001</v>
      </c>
      <c r="J1636">
        <v>4</v>
      </c>
      <c r="K1636" t="s">
        <v>131</v>
      </c>
      <c r="L1636">
        <v>48</v>
      </c>
      <c r="M1636">
        <v>0.2</v>
      </c>
      <c r="N1636">
        <v>0.32</v>
      </c>
      <c r="O1636">
        <v>0.65</v>
      </c>
      <c r="P1636">
        <v>0</v>
      </c>
      <c r="Q1636">
        <v>135</v>
      </c>
      <c r="R1636">
        <v>90</v>
      </c>
      <c r="S1636">
        <v>-147</v>
      </c>
      <c r="T1636">
        <v>25</v>
      </c>
      <c r="U1636">
        <v>20</v>
      </c>
      <c r="V1636">
        <v>24</v>
      </c>
      <c r="W1636">
        <v>9</v>
      </c>
      <c r="X1636" t="s">
        <v>131</v>
      </c>
      <c r="Y1636">
        <v>88</v>
      </c>
      <c r="Z1636">
        <v>53</v>
      </c>
      <c r="AA1636">
        <v>20</v>
      </c>
      <c r="AB1636">
        <v>75</v>
      </c>
    </row>
    <row r="1637" spans="1:28" x14ac:dyDescent="0.2">
      <c r="A1637" s="4">
        <v>38504351</v>
      </c>
      <c r="B1637" s="1">
        <v>43655</v>
      </c>
      <c r="C1637" s="13">
        <v>0.69650960648148141</v>
      </c>
      <c r="D1637" t="s">
        <v>129</v>
      </c>
      <c r="E1637" t="s">
        <v>130</v>
      </c>
      <c r="F1637">
        <v>2.02</v>
      </c>
      <c r="G1637" t="s">
        <v>130</v>
      </c>
      <c r="H1637">
        <v>35.677999999999997</v>
      </c>
      <c r="I1637">
        <v>-117.491</v>
      </c>
      <c r="J1637">
        <v>1.2</v>
      </c>
      <c r="K1637" t="s">
        <v>131</v>
      </c>
      <c r="L1637">
        <v>47</v>
      </c>
      <c r="M1637">
        <v>0.26</v>
      </c>
      <c r="N1637">
        <v>0.32</v>
      </c>
      <c r="O1637">
        <v>0.56999999999999995</v>
      </c>
      <c r="P1637">
        <v>0</v>
      </c>
      <c r="Q1637">
        <v>283</v>
      </c>
      <c r="R1637">
        <v>90</v>
      </c>
      <c r="S1637">
        <v>152</v>
      </c>
      <c r="T1637">
        <v>19</v>
      </c>
      <c r="U1637">
        <v>42</v>
      </c>
      <c r="V1637">
        <v>19</v>
      </c>
      <c r="W1637">
        <v>28</v>
      </c>
      <c r="X1637" t="s">
        <v>133</v>
      </c>
      <c r="Y1637">
        <v>70</v>
      </c>
      <c r="Z1637">
        <v>73</v>
      </c>
      <c r="AA1637">
        <v>16</v>
      </c>
      <c r="AB1637">
        <v>69</v>
      </c>
    </row>
    <row r="1638" spans="1:28" x14ac:dyDescent="0.2">
      <c r="A1638" s="4">
        <v>38504415</v>
      </c>
      <c r="B1638" s="1">
        <v>43655</v>
      </c>
      <c r="C1638" s="13">
        <v>0.69934166666666664</v>
      </c>
      <c r="D1638" t="s">
        <v>129</v>
      </c>
      <c r="E1638" t="s">
        <v>130</v>
      </c>
      <c r="F1638">
        <v>3.33</v>
      </c>
      <c r="G1638" t="s">
        <v>48</v>
      </c>
      <c r="H1638">
        <v>35.892000000000003</v>
      </c>
      <c r="I1638">
        <v>-117.708</v>
      </c>
      <c r="J1638">
        <v>7.4</v>
      </c>
      <c r="K1638" t="s">
        <v>131</v>
      </c>
      <c r="L1638">
        <v>130</v>
      </c>
      <c r="M1638">
        <v>0.17</v>
      </c>
      <c r="N1638">
        <v>0.1</v>
      </c>
      <c r="O1638">
        <v>0.34</v>
      </c>
      <c r="P1638">
        <v>0</v>
      </c>
      <c r="Q1638">
        <v>304</v>
      </c>
      <c r="R1638">
        <v>84</v>
      </c>
      <c r="S1638">
        <v>174</v>
      </c>
      <c r="T1638">
        <v>13</v>
      </c>
      <c r="U1638">
        <v>8</v>
      </c>
      <c r="V1638">
        <v>47</v>
      </c>
      <c r="W1638">
        <v>16</v>
      </c>
      <c r="X1638" t="s">
        <v>131</v>
      </c>
      <c r="Y1638">
        <v>100</v>
      </c>
      <c r="Z1638">
        <v>37</v>
      </c>
      <c r="AA1638">
        <v>47</v>
      </c>
      <c r="AB1638">
        <v>112</v>
      </c>
    </row>
    <row r="1639" spans="1:28" x14ac:dyDescent="0.2">
      <c r="A1639" s="4">
        <v>38504511</v>
      </c>
      <c r="B1639" s="1">
        <v>43655</v>
      </c>
      <c r="C1639" s="13">
        <v>0.70704444444444448</v>
      </c>
      <c r="D1639" t="s">
        <v>129</v>
      </c>
      <c r="E1639" t="s">
        <v>130</v>
      </c>
      <c r="F1639">
        <v>2.0099999999999998</v>
      </c>
      <c r="G1639" t="s">
        <v>130</v>
      </c>
      <c r="H1639">
        <v>35.712000000000003</v>
      </c>
      <c r="I1639">
        <v>-117.539</v>
      </c>
      <c r="J1639">
        <v>0.4</v>
      </c>
      <c r="K1639" t="s">
        <v>132</v>
      </c>
      <c r="L1639">
        <v>45</v>
      </c>
      <c r="M1639">
        <v>0.28999999999999998</v>
      </c>
      <c r="N1639">
        <v>0.36</v>
      </c>
      <c r="O1639">
        <v>31.61</v>
      </c>
      <c r="P1639">
        <v>0</v>
      </c>
      <c r="Q1639">
        <v>128</v>
      </c>
      <c r="R1639">
        <v>89</v>
      </c>
      <c r="S1639">
        <v>-108</v>
      </c>
      <c r="T1639">
        <v>23</v>
      </c>
      <c r="U1639">
        <v>23</v>
      </c>
      <c r="V1639">
        <v>24</v>
      </c>
      <c r="W1639">
        <v>16</v>
      </c>
      <c r="X1639" t="s">
        <v>131</v>
      </c>
      <c r="Y1639">
        <v>92</v>
      </c>
      <c r="Z1639">
        <v>73</v>
      </c>
      <c r="AA1639">
        <v>21</v>
      </c>
      <c r="AB1639">
        <v>52</v>
      </c>
    </row>
    <row r="1640" spans="1:28" x14ac:dyDescent="0.2">
      <c r="A1640" s="4">
        <v>38504647</v>
      </c>
      <c r="B1640" s="1">
        <v>43655</v>
      </c>
      <c r="C1640" s="13">
        <v>0.7163039351851852</v>
      </c>
      <c r="D1640" t="s">
        <v>129</v>
      </c>
      <c r="E1640" t="s">
        <v>130</v>
      </c>
      <c r="F1640">
        <v>3.55</v>
      </c>
      <c r="G1640" t="s">
        <v>47</v>
      </c>
      <c r="H1640">
        <v>35.701999999999998</v>
      </c>
      <c r="I1640">
        <v>-117.494</v>
      </c>
      <c r="J1640">
        <v>10.6</v>
      </c>
      <c r="K1640" t="s">
        <v>131</v>
      </c>
      <c r="L1640">
        <v>147</v>
      </c>
      <c r="M1640">
        <v>0.15</v>
      </c>
      <c r="N1640">
        <v>0.1</v>
      </c>
      <c r="O1640">
        <v>0.17</v>
      </c>
      <c r="P1640">
        <v>0</v>
      </c>
      <c r="Q1640">
        <v>299</v>
      </c>
      <c r="R1640">
        <v>77</v>
      </c>
      <c r="S1640">
        <v>-178</v>
      </c>
      <c r="T1640">
        <v>16</v>
      </c>
      <c r="U1640">
        <v>13</v>
      </c>
      <c r="V1640">
        <v>55</v>
      </c>
      <c r="W1640">
        <v>7</v>
      </c>
      <c r="X1640" t="s">
        <v>131</v>
      </c>
      <c r="Y1640">
        <v>100</v>
      </c>
      <c r="Z1640">
        <v>36</v>
      </c>
      <c r="AA1640">
        <v>57</v>
      </c>
      <c r="AB1640">
        <v>109</v>
      </c>
    </row>
    <row r="1641" spans="1:28" x14ac:dyDescent="0.2">
      <c r="A1641" s="4">
        <v>38504687</v>
      </c>
      <c r="B1641" s="1">
        <v>43655</v>
      </c>
      <c r="C1641" s="13">
        <v>0.71860347222222221</v>
      </c>
      <c r="D1641" t="s">
        <v>129</v>
      </c>
      <c r="E1641" t="s">
        <v>130</v>
      </c>
      <c r="F1641">
        <v>2.29</v>
      </c>
      <c r="G1641" t="s">
        <v>130</v>
      </c>
      <c r="H1641">
        <v>35.682000000000002</v>
      </c>
      <c r="I1641">
        <v>-117.553</v>
      </c>
      <c r="J1641">
        <v>7.9</v>
      </c>
      <c r="K1641" t="s">
        <v>131</v>
      </c>
      <c r="L1641">
        <v>42</v>
      </c>
      <c r="M1641">
        <v>0.17</v>
      </c>
      <c r="N1641">
        <v>0.23</v>
      </c>
      <c r="O1641">
        <v>0.59</v>
      </c>
      <c r="P1641">
        <v>0</v>
      </c>
      <c r="Q1641">
        <v>329</v>
      </c>
      <c r="R1641">
        <v>81</v>
      </c>
      <c r="S1641">
        <v>179</v>
      </c>
      <c r="T1641">
        <v>27</v>
      </c>
      <c r="U1641">
        <v>39</v>
      </c>
      <c r="V1641">
        <v>20</v>
      </c>
      <c r="W1641">
        <v>23</v>
      </c>
      <c r="X1641" t="s">
        <v>133</v>
      </c>
      <c r="Y1641">
        <v>64</v>
      </c>
      <c r="Z1641">
        <v>45</v>
      </c>
      <c r="AA1641">
        <v>21</v>
      </c>
      <c r="AB1641">
        <v>67</v>
      </c>
    </row>
    <row r="1642" spans="1:28" ht="17" x14ac:dyDescent="0.25">
      <c r="A1642" s="3">
        <v>38504703</v>
      </c>
      <c r="B1642" s="1">
        <v>43655</v>
      </c>
      <c r="C1642" s="13">
        <v>0.71986944444444445</v>
      </c>
      <c r="D1642" t="s">
        <v>129</v>
      </c>
      <c r="E1642" t="s">
        <v>130</v>
      </c>
      <c r="F1642">
        <v>2.04</v>
      </c>
      <c r="G1642" t="s">
        <v>130</v>
      </c>
      <c r="H1642">
        <v>35.607999999999997</v>
      </c>
      <c r="I1642">
        <v>-117.396</v>
      </c>
      <c r="J1642">
        <v>1.8</v>
      </c>
      <c r="K1642" t="s">
        <v>131</v>
      </c>
      <c r="L1642">
        <v>47</v>
      </c>
      <c r="M1642">
        <v>0.21</v>
      </c>
      <c r="N1642">
        <v>0.34</v>
      </c>
      <c r="O1642">
        <v>0.5</v>
      </c>
      <c r="P1642">
        <v>0</v>
      </c>
      <c r="Q1642">
        <v>170</v>
      </c>
      <c r="R1642">
        <v>77</v>
      </c>
      <c r="S1642">
        <v>149</v>
      </c>
      <c r="T1642">
        <v>40</v>
      </c>
      <c r="U1642">
        <v>50</v>
      </c>
      <c r="V1642">
        <v>22</v>
      </c>
      <c r="W1642">
        <v>33</v>
      </c>
      <c r="X1642" t="s">
        <v>134</v>
      </c>
      <c r="Y1642">
        <v>46</v>
      </c>
      <c r="Z1642">
        <v>68</v>
      </c>
      <c r="AA1642">
        <v>14</v>
      </c>
      <c r="AB1642">
        <v>31</v>
      </c>
    </row>
    <row r="1643" spans="1:28" x14ac:dyDescent="0.2">
      <c r="A1643" s="4">
        <v>38504711</v>
      </c>
      <c r="B1643" s="1">
        <v>43655</v>
      </c>
      <c r="C1643" s="13">
        <v>0.72021782407407409</v>
      </c>
      <c r="D1643" t="s">
        <v>129</v>
      </c>
      <c r="E1643" t="s">
        <v>130</v>
      </c>
      <c r="F1643">
        <v>2.21</v>
      </c>
      <c r="G1643" t="s">
        <v>130</v>
      </c>
      <c r="H1643">
        <v>35.872</v>
      </c>
      <c r="I1643">
        <v>-117.67400000000001</v>
      </c>
      <c r="J1643">
        <v>6.8</v>
      </c>
      <c r="K1643" t="s">
        <v>131</v>
      </c>
      <c r="L1643">
        <v>50</v>
      </c>
      <c r="M1643">
        <v>0.17</v>
      </c>
      <c r="N1643">
        <v>0.21</v>
      </c>
      <c r="O1643">
        <v>0.53</v>
      </c>
      <c r="P1643">
        <v>0</v>
      </c>
      <c r="Q1643">
        <v>310</v>
      </c>
      <c r="R1643">
        <v>48</v>
      </c>
      <c r="S1643">
        <v>164</v>
      </c>
      <c r="T1643">
        <v>20</v>
      </c>
      <c r="U1643">
        <v>15</v>
      </c>
      <c r="V1643">
        <v>21</v>
      </c>
      <c r="W1643">
        <v>22</v>
      </c>
      <c r="X1643" t="s">
        <v>131</v>
      </c>
      <c r="Y1643">
        <v>94</v>
      </c>
      <c r="Z1643">
        <v>33</v>
      </c>
      <c r="AA1643">
        <v>14</v>
      </c>
      <c r="AB1643">
        <v>103</v>
      </c>
    </row>
    <row r="1644" spans="1:28" x14ac:dyDescent="0.2">
      <c r="A1644" s="4">
        <v>38504863</v>
      </c>
      <c r="B1644" s="1">
        <v>43655</v>
      </c>
      <c r="C1644" s="13">
        <v>0.72767858796296292</v>
      </c>
      <c r="D1644" t="s">
        <v>129</v>
      </c>
      <c r="E1644" t="s">
        <v>130</v>
      </c>
      <c r="F1644">
        <v>2.13</v>
      </c>
      <c r="G1644" t="s">
        <v>130</v>
      </c>
      <c r="H1644">
        <v>35.920999999999999</v>
      </c>
      <c r="I1644">
        <v>-117.72199999999999</v>
      </c>
      <c r="J1644">
        <v>2</v>
      </c>
      <c r="K1644" t="s">
        <v>131</v>
      </c>
      <c r="L1644">
        <v>45</v>
      </c>
      <c r="M1644">
        <v>0.16</v>
      </c>
      <c r="N1644">
        <v>0.18</v>
      </c>
      <c r="O1644">
        <v>0.33</v>
      </c>
      <c r="P1644">
        <v>0</v>
      </c>
      <c r="Q1644">
        <v>136</v>
      </c>
      <c r="R1644">
        <v>88</v>
      </c>
      <c r="S1644">
        <v>173</v>
      </c>
      <c r="T1644">
        <v>22</v>
      </c>
      <c r="U1644">
        <v>21</v>
      </c>
      <c r="V1644">
        <v>21</v>
      </c>
      <c r="W1644">
        <v>12</v>
      </c>
      <c r="X1644" t="s">
        <v>131</v>
      </c>
      <c r="Y1644">
        <v>93</v>
      </c>
      <c r="Z1644">
        <v>64</v>
      </c>
      <c r="AA1644">
        <v>15</v>
      </c>
      <c r="AB1644">
        <v>43</v>
      </c>
    </row>
    <row r="1645" spans="1:28" x14ac:dyDescent="0.2">
      <c r="A1645" s="4">
        <v>38505087</v>
      </c>
      <c r="B1645" s="1">
        <v>43655</v>
      </c>
      <c r="C1645" s="13">
        <v>0.73897048611111105</v>
      </c>
      <c r="D1645" t="s">
        <v>129</v>
      </c>
      <c r="E1645" t="s">
        <v>130</v>
      </c>
      <c r="F1645">
        <v>2.57</v>
      </c>
      <c r="G1645" t="s">
        <v>130</v>
      </c>
      <c r="H1645">
        <v>35.655999999999999</v>
      </c>
      <c r="I1645">
        <v>-117.479</v>
      </c>
      <c r="J1645">
        <v>2.4</v>
      </c>
      <c r="K1645" t="s">
        <v>131</v>
      </c>
      <c r="L1645">
        <v>72</v>
      </c>
      <c r="M1645">
        <v>0.13</v>
      </c>
      <c r="N1645">
        <v>0.14000000000000001</v>
      </c>
      <c r="O1645">
        <v>0.2</v>
      </c>
      <c r="P1645">
        <v>0</v>
      </c>
      <c r="Q1645">
        <v>308</v>
      </c>
      <c r="R1645">
        <v>60</v>
      </c>
      <c r="S1645">
        <v>173</v>
      </c>
      <c r="T1645">
        <v>13</v>
      </c>
      <c r="U1645">
        <v>21</v>
      </c>
      <c r="V1645">
        <v>23</v>
      </c>
      <c r="W1645">
        <v>6</v>
      </c>
      <c r="X1645" t="s">
        <v>131</v>
      </c>
      <c r="Y1645">
        <v>100</v>
      </c>
      <c r="Z1645">
        <v>63</v>
      </c>
      <c r="AA1645">
        <v>24</v>
      </c>
      <c r="AB1645">
        <v>65</v>
      </c>
    </row>
    <row r="1646" spans="1:28" x14ac:dyDescent="0.2">
      <c r="A1646" s="4">
        <v>38505279</v>
      </c>
      <c r="B1646" s="1">
        <v>43655</v>
      </c>
      <c r="C1646" s="13">
        <v>0.7533336805555555</v>
      </c>
      <c r="D1646" t="s">
        <v>129</v>
      </c>
      <c r="E1646" t="s">
        <v>130</v>
      </c>
      <c r="F1646">
        <v>2.0299999999999998</v>
      </c>
      <c r="G1646" t="s">
        <v>130</v>
      </c>
      <c r="H1646">
        <v>35.587000000000003</v>
      </c>
      <c r="I1646">
        <v>-117.426</v>
      </c>
      <c r="J1646">
        <v>3.3</v>
      </c>
      <c r="K1646" t="s">
        <v>131</v>
      </c>
      <c r="L1646">
        <v>48</v>
      </c>
      <c r="M1646">
        <v>0.2</v>
      </c>
      <c r="N1646">
        <v>0.28000000000000003</v>
      </c>
      <c r="O1646">
        <v>0.34</v>
      </c>
      <c r="P1646">
        <v>0</v>
      </c>
      <c r="Q1646">
        <v>162</v>
      </c>
      <c r="R1646">
        <v>80</v>
      </c>
      <c r="S1646">
        <v>-158</v>
      </c>
      <c r="T1646">
        <v>26</v>
      </c>
      <c r="U1646">
        <v>25</v>
      </c>
      <c r="V1646">
        <v>23</v>
      </c>
      <c r="W1646">
        <v>36</v>
      </c>
      <c r="X1646" t="s">
        <v>133</v>
      </c>
      <c r="Y1646">
        <v>86</v>
      </c>
      <c r="Z1646">
        <v>58</v>
      </c>
      <c r="AA1646">
        <v>14</v>
      </c>
      <c r="AB1646">
        <v>85</v>
      </c>
    </row>
    <row r="1647" spans="1:28" x14ac:dyDescent="0.2">
      <c r="A1647" s="4">
        <v>38505351</v>
      </c>
      <c r="B1647" s="1">
        <v>43655</v>
      </c>
      <c r="C1647" s="13">
        <v>0.75709664351851858</v>
      </c>
      <c r="D1647" t="s">
        <v>129</v>
      </c>
      <c r="E1647" t="s">
        <v>130</v>
      </c>
      <c r="F1647">
        <v>2.0699999999999998</v>
      </c>
      <c r="G1647" t="s">
        <v>130</v>
      </c>
      <c r="H1647">
        <v>35.851999999999997</v>
      </c>
      <c r="I1647">
        <v>-117.679</v>
      </c>
      <c r="J1647">
        <v>3.8</v>
      </c>
      <c r="K1647" t="s">
        <v>131</v>
      </c>
      <c r="L1647">
        <v>36</v>
      </c>
      <c r="M1647">
        <v>0.15</v>
      </c>
      <c r="N1647">
        <v>0.22</v>
      </c>
      <c r="O1647">
        <v>0.6</v>
      </c>
      <c r="P1647">
        <v>0</v>
      </c>
      <c r="Q1647">
        <v>166</v>
      </c>
      <c r="R1647">
        <v>90</v>
      </c>
      <c r="S1647">
        <v>166</v>
      </c>
      <c r="T1647">
        <v>28</v>
      </c>
      <c r="U1647">
        <v>29</v>
      </c>
      <c r="V1647">
        <v>20</v>
      </c>
      <c r="W1647">
        <v>20</v>
      </c>
      <c r="X1647" t="s">
        <v>133</v>
      </c>
      <c r="Y1647">
        <v>75</v>
      </c>
      <c r="Z1647">
        <v>52</v>
      </c>
      <c r="AA1647">
        <v>12</v>
      </c>
      <c r="AB1647">
        <v>48</v>
      </c>
    </row>
    <row r="1648" spans="1:28" ht="17" x14ac:dyDescent="0.25">
      <c r="A1648" s="3">
        <v>38505679</v>
      </c>
      <c r="B1648" s="1">
        <v>43655</v>
      </c>
      <c r="C1648" s="13">
        <v>0.77612662037037039</v>
      </c>
      <c r="D1648" t="s">
        <v>129</v>
      </c>
      <c r="E1648" t="s">
        <v>130</v>
      </c>
      <c r="F1648">
        <v>3.43</v>
      </c>
      <c r="G1648" t="s">
        <v>130</v>
      </c>
      <c r="H1648">
        <v>35.728000000000002</v>
      </c>
      <c r="I1648">
        <v>-117.542</v>
      </c>
      <c r="J1648">
        <v>10.4</v>
      </c>
      <c r="K1648" t="s">
        <v>131</v>
      </c>
      <c r="L1648">
        <v>127</v>
      </c>
      <c r="M1648">
        <v>0.15</v>
      </c>
      <c r="N1648">
        <v>0.11</v>
      </c>
      <c r="O1648">
        <v>0.18</v>
      </c>
      <c r="P1648">
        <v>0</v>
      </c>
      <c r="Q1648">
        <v>326</v>
      </c>
      <c r="R1648">
        <v>88</v>
      </c>
      <c r="S1648">
        <v>-155</v>
      </c>
      <c r="T1648">
        <v>13</v>
      </c>
      <c r="U1648">
        <v>8</v>
      </c>
      <c r="V1648">
        <v>112</v>
      </c>
      <c r="W1648">
        <v>37</v>
      </c>
      <c r="X1648" t="s">
        <v>131</v>
      </c>
      <c r="Y1648">
        <v>100</v>
      </c>
      <c r="Z1648">
        <v>56</v>
      </c>
      <c r="AA1648">
        <v>66</v>
      </c>
      <c r="AB1648">
        <v>108</v>
      </c>
    </row>
    <row r="1649" spans="1:28" ht="17" x14ac:dyDescent="0.25">
      <c r="A1649" s="3">
        <v>38505687</v>
      </c>
      <c r="B1649" s="1">
        <v>43655</v>
      </c>
      <c r="C1649" s="13">
        <v>0.77865787037037038</v>
      </c>
      <c r="D1649" t="s">
        <v>129</v>
      </c>
      <c r="E1649" t="s">
        <v>130</v>
      </c>
      <c r="F1649">
        <v>2.88</v>
      </c>
      <c r="G1649" t="s">
        <v>130</v>
      </c>
      <c r="H1649">
        <v>35.92</v>
      </c>
      <c r="I1649">
        <v>-117.68899999999999</v>
      </c>
      <c r="J1649">
        <v>7.1</v>
      </c>
      <c r="K1649" t="s">
        <v>131</v>
      </c>
      <c r="L1649">
        <v>110</v>
      </c>
      <c r="M1649">
        <v>0.15</v>
      </c>
      <c r="N1649">
        <v>0.11</v>
      </c>
      <c r="O1649">
        <v>0.32</v>
      </c>
      <c r="P1649">
        <v>0</v>
      </c>
      <c r="Q1649">
        <v>310</v>
      </c>
      <c r="R1649">
        <v>88</v>
      </c>
      <c r="S1649">
        <v>-173</v>
      </c>
      <c r="T1649">
        <v>18</v>
      </c>
      <c r="U1649">
        <v>14</v>
      </c>
      <c r="V1649">
        <v>67</v>
      </c>
      <c r="W1649">
        <v>36</v>
      </c>
      <c r="X1649" t="s">
        <v>131</v>
      </c>
      <c r="Y1649">
        <v>96</v>
      </c>
      <c r="Z1649">
        <v>46</v>
      </c>
      <c r="AA1649">
        <v>39</v>
      </c>
      <c r="AB1649">
        <v>103</v>
      </c>
    </row>
    <row r="1650" spans="1:28" x14ac:dyDescent="0.2">
      <c r="A1650" s="4">
        <v>38506047</v>
      </c>
      <c r="B1650" s="1">
        <v>43655</v>
      </c>
      <c r="C1650" s="13">
        <v>0.80416967592592592</v>
      </c>
      <c r="D1650" t="s">
        <v>129</v>
      </c>
      <c r="E1650" t="s">
        <v>130</v>
      </c>
      <c r="F1650">
        <v>2.33</v>
      </c>
      <c r="G1650" t="s">
        <v>130</v>
      </c>
      <c r="H1650">
        <v>35.619</v>
      </c>
      <c r="I1650">
        <v>-117.416</v>
      </c>
      <c r="J1650">
        <v>3.2</v>
      </c>
      <c r="K1650" t="s">
        <v>131</v>
      </c>
      <c r="L1650">
        <v>33</v>
      </c>
      <c r="M1650">
        <v>0.22</v>
      </c>
      <c r="N1650">
        <v>0.38</v>
      </c>
      <c r="O1650">
        <v>0.49</v>
      </c>
      <c r="P1650">
        <v>0</v>
      </c>
      <c r="Q1650">
        <v>256</v>
      </c>
      <c r="R1650">
        <v>85</v>
      </c>
      <c r="S1650">
        <v>168</v>
      </c>
      <c r="T1650">
        <v>23</v>
      </c>
      <c r="U1650">
        <v>24</v>
      </c>
      <c r="V1650">
        <v>19</v>
      </c>
      <c r="W1650">
        <v>24</v>
      </c>
      <c r="X1650" t="s">
        <v>131</v>
      </c>
      <c r="Y1650">
        <v>94</v>
      </c>
      <c r="Z1650">
        <v>64</v>
      </c>
      <c r="AA1650">
        <v>17</v>
      </c>
      <c r="AB1650">
        <v>73</v>
      </c>
    </row>
    <row r="1651" spans="1:28" x14ac:dyDescent="0.2">
      <c r="A1651" s="4">
        <v>38506231</v>
      </c>
      <c r="B1651" s="1">
        <v>43655</v>
      </c>
      <c r="C1651" s="13">
        <v>0.81851145833333339</v>
      </c>
      <c r="D1651" t="s">
        <v>129</v>
      </c>
      <c r="E1651" t="s">
        <v>130</v>
      </c>
      <c r="F1651">
        <v>2.48</v>
      </c>
      <c r="G1651" t="s">
        <v>130</v>
      </c>
      <c r="H1651">
        <v>35.755000000000003</v>
      </c>
      <c r="I1651">
        <v>-117.586</v>
      </c>
      <c r="J1651">
        <v>10.5</v>
      </c>
      <c r="K1651" t="s">
        <v>131</v>
      </c>
      <c r="L1651">
        <v>72</v>
      </c>
      <c r="M1651">
        <v>0.13</v>
      </c>
      <c r="N1651">
        <v>0.15</v>
      </c>
      <c r="O1651">
        <v>0.25</v>
      </c>
      <c r="P1651">
        <v>0</v>
      </c>
      <c r="Q1651">
        <v>141</v>
      </c>
      <c r="R1651">
        <v>59</v>
      </c>
      <c r="S1651">
        <v>149</v>
      </c>
      <c r="T1651">
        <v>22</v>
      </c>
      <c r="U1651">
        <v>20</v>
      </c>
      <c r="V1651">
        <v>20</v>
      </c>
      <c r="W1651">
        <v>9</v>
      </c>
      <c r="X1651" t="s">
        <v>131</v>
      </c>
      <c r="Y1651">
        <v>92</v>
      </c>
      <c r="Z1651">
        <v>40</v>
      </c>
      <c r="AA1651">
        <v>22</v>
      </c>
      <c r="AB1651">
        <v>107</v>
      </c>
    </row>
    <row r="1652" spans="1:28" x14ac:dyDescent="0.2">
      <c r="A1652" s="4">
        <v>38506303</v>
      </c>
      <c r="B1652" s="1">
        <v>43655</v>
      </c>
      <c r="C1652" s="13">
        <v>0.82253287037037037</v>
      </c>
      <c r="D1652" t="s">
        <v>129</v>
      </c>
      <c r="E1652" t="s">
        <v>130</v>
      </c>
      <c r="F1652">
        <v>2.52</v>
      </c>
      <c r="G1652" t="s">
        <v>130</v>
      </c>
      <c r="H1652">
        <v>35.680999999999997</v>
      </c>
      <c r="I1652">
        <v>-117.494</v>
      </c>
      <c r="J1652">
        <v>6</v>
      </c>
      <c r="K1652" t="s">
        <v>131</v>
      </c>
      <c r="L1652">
        <v>72</v>
      </c>
      <c r="M1652">
        <v>0.17</v>
      </c>
      <c r="N1652">
        <v>0.18</v>
      </c>
      <c r="O1652">
        <v>0.46</v>
      </c>
      <c r="P1652">
        <v>0</v>
      </c>
      <c r="Q1652">
        <v>129</v>
      </c>
      <c r="R1652">
        <v>85</v>
      </c>
      <c r="S1652">
        <v>-122</v>
      </c>
      <c r="T1652">
        <v>18</v>
      </c>
      <c r="U1652">
        <v>34</v>
      </c>
      <c r="V1652">
        <v>28</v>
      </c>
      <c r="W1652">
        <v>36</v>
      </c>
      <c r="X1652" t="s">
        <v>133</v>
      </c>
      <c r="Y1652">
        <v>82</v>
      </c>
      <c r="Z1652">
        <v>23</v>
      </c>
      <c r="AA1652">
        <v>25</v>
      </c>
      <c r="AB1652">
        <v>126</v>
      </c>
    </row>
    <row r="1653" spans="1:28" ht="17" x14ac:dyDescent="0.25">
      <c r="A1653" s="3">
        <v>38506343</v>
      </c>
      <c r="B1653" s="1">
        <v>43655</v>
      </c>
      <c r="C1653" s="13">
        <v>0.82627951388888887</v>
      </c>
      <c r="D1653" t="s">
        <v>129</v>
      </c>
      <c r="E1653" t="s">
        <v>130</v>
      </c>
      <c r="F1653">
        <v>3.11</v>
      </c>
      <c r="G1653" t="s">
        <v>130</v>
      </c>
      <c r="H1653">
        <v>35.902000000000001</v>
      </c>
      <c r="I1653">
        <v>-117.71899999999999</v>
      </c>
      <c r="J1653">
        <v>2.7</v>
      </c>
      <c r="K1653" t="s">
        <v>131</v>
      </c>
      <c r="L1653">
        <v>115</v>
      </c>
      <c r="M1653">
        <v>0.14000000000000001</v>
      </c>
      <c r="N1653">
        <v>0.09</v>
      </c>
      <c r="O1653">
        <v>0.19</v>
      </c>
      <c r="P1653">
        <v>0</v>
      </c>
      <c r="Q1653">
        <v>317</v>
      </c>
      <c r="R1653">
        <v>74</v>
      </c>
      <c r="S1653">
        <v>-155</v>
      </c>
      <c r="T1653">
        <v>17</v>
      </c>
      <c r="U1653">
        <v>14</v>
      </c>
      <c r="V1653">
        <v>78</v>
      </c>
      <c r="W1653">
        <v>27</v>
      </c>
      <c r="X1653" t="s">
        <v>131</v>
      </c>
      <c r="Y1653">
        <v>98</v>
      </c>
      <c r="Z1653">
        <v>78</v>
      </c>
      <c r="AA1653">
        <v>44</v>
      </c>
      <c r="AB1653">
        <v>44</v>
      </c>
    </row>
    <row r="1654" spans="1:28" x14ac:dyDescent="0.2">
      <c r="A1654" s="4">
        <v>38506391</v>
      </c>
      <c r="B1654" s="1">
        <v>43655</v>
      </c>
      <c r="C1654" s="13">
        <v>0.83114594907407413</v>
      </c>
      <c r="D1654" t="s">
        <v>129</v>
      </c>
      <c r="E1654" t="s">
        <v>130</v>
      </c>
      <c r="F1654">
        <v>2.62</v>
      </c>
      <c r="G1654" t="s">
        <v>130</v>
      </c>
      <c r="H1654">
        <v>35.674999999999997</v>
      </c>
      <c r="I1654">
        <v>-117.551</v>
      </c>
      <c r="J1654">
        <v>7.2</v>
      </c>
      <c r="K1654" t="s">
        <v>131</v>
      </c>
      <c r="L1654">
        <v>73</v>
      </c>
      <c r="M1654">
        <v>0.12</v>
      </c>
      <c r="N1654">
        <v>0.12</v>
      </c>
      <c r="O1654">
        <v>0.26</v>
      </c>
      <c r="P1654">
        <v>0</v>
      </c>
      <c r="Q1654">
        <v>293</v>
      </c>
      <c r="R1654">
        <v>81</v>
      </c>
      <c r="S1654">
        <v>-174</v>
      </c>
      <c r="T1654">
        <v>15</v>
      </c>
      <c r="U1654">
        <v>15</v>
      </c>
      <c r="V1654">
        <v>28</v>
      </c>
      <c r="W1654">
        <v>20</v>
      </c>
      <c r="X1654" t="s">
        <v>131</v>
      </c>
      <c r="Y1654">
        <v>100</v>
      </c>
      <c r="Z1654">
        <v>24</v>
      </c>
      <c r="AA1654">
        <v>27</v>
      </c>
      <c r="AB1654">
        <v>140</v>
      </c>
    </row>
    <row r="1655" spans="1:28" x14ac:dyDescent="0.2">
      <c r="A1655" s="4">
        <v>38506431</v>
      </c>
      <c r="B1655" s="1">
        <v>43655</v>
      </c>
      <c r="C1655" s="13">
        <v>0.83309525462962963</v>
      </c>
      <c r="D1655" t="s">
        <v>129</v>
      </c>
      <c r="E1655" t="s">
        <v>130</v>
      </c>
      <c r="F1655">
        <v>2.31</v>
      </c>
      <c r="G1655" t="s">
        <v>130</v>
      </c>
      <c r="H1655">
        <v>35.710999999999999</v>
      </c>
      <c r="I1655">
        <v>-117.50700000000001</v>
      </c>
      <c r="J1655">
        <v>2.7</v>
      </c>
      <c r="K1655" t="s">
        <v>131</v>
      </c>
      <c r="L1655">
        <v>54</v>
      </c>
      <c r="M1655">
        <v>0.17</v>
      </c>
      <c r="N1655">
        <v>0.21</v>
      </c>
      <c r="O1655">
        <v>0.27</v>
      </c>
      <c r="P1655">
        <v>0</v>
      </c>
      <c r="Q1655">
        <v>60</v>
      </c>
      <c r="R1655">
        <v>72</v>
      </c>
      <c r="S1655">
        <v>174</v>
      </c>
      <c r="T1655">
        <v>14</v>
      </c>
      <c r="U1655">
        <v>14</v>
      </c>
      <c r="V1655">
        <v>28</v>
      </c>
      <c r="W1655">
        <v>8</v>
      </c>
      <c r="X1655" t="s">
        <v>131</v>
      </c>
      <c r="Y1655">
        <v>100</v>
      </c>
      <c r="Z1655">
        <v>65</v>
      </c>
      <c r="AA1655">
        <v>22</v>
      </c>
      <c r="AB1655">
        <v>55</v>
      </c>
    </row>
    <row r="1656" spans="1:28" x14ac:dyDescent="0.2">
      <c r="A1656" s="4">
        <v>38506479</v>
      </c>
      <c r="B1656" s="1">
        <v>43655</v>
      </c>
      <c r="C1656" s="13">
        <v>0.8362060185185185</v>
      </c>
      <c r="D1656" t="s">
        <v>129</v>
      </c>
      <c r="E1656" t="s">
        <v>130</v>
      </c>
      <c r="F1656">
        <v>2.69</v>
      </c>
      <c r="G1656" t="s">
        <v>130</v>
      </c>
      <c r="H1656">
        <v>35.96</v>
      </c>
      <c r="I1656">
        <v>-117.67700000000001</v>
      </c>
      <c r="J1656">
        <v>2.1</v>
      </c>
      <c r="K1656" t="s">
        <v>131</v>
      </c>
      <c r="L1656">
        <v>63</v>
      </c>
      <c r="M1656">
        <v>0.17</v>
      </c>
      <c r="N1656">
        <v>0.17</v>
      </c>
      <c r="O1656">
        <v>0.21</v>
      </c>
      <c r="P1656">
        <v>0</v>
      </c>
      <c r="Q1656">
        <v>339</v>
      </c>
      <c r="R1656">
        <v>73</v>
      </c>
      <c r="S1656">
        <v>-137</v>
      </c>
      <c r="T1656">
        <v>34</v>
      </c>
      <c r="U1656">
        <v>32</v>
      </c>
      <c r="V1656">
        <v>15</v>
      </c>
      <c r="W1656">
        <v>40</v>
      </c>
      <c r="X1656" t="s">
        <v>133</v>
      </c>
      <c r="Y1656">
        <v>71</v>
      </c>
      <c r="Z1656">
        <v>62</v>
      </c>
      <c r="AA1656">
        <v>17</v>
      </c>
      <c r="AB1656">
        <v>36</v>
      </c>
    </row>
    <row r="1657" spans="1:28" x14ac:dyDescent="0.2">
      <c r="A1657" s="4">
        <v>38506799</v>
      </c>
      <c r="B1657" s="1">
        <v>43655</v>
      </c>
      <c r="C1657" s="13">
        <v>0.85764247685185191</v>
      </c>
      <c r="D1657" t="s">
        <v>129</v>
      </c>
      <c r="E1657" t="s">
        <v>130</v>
      </c>
      <c r="F1657">
        <v>2.1800000000000002</v>
      </c>
      <c r="G1657" t="s">
        <v>130</v>
      </c>
      <c r="H1657">
        <v>35.673999999999999</v>
      </c>
      <c r="I1657">
        <v>-117.41</v>
      </c>
      <c r="J1657">
        <v>9.4</v>
      </c>
      <c r="K1657" t="s">
        <v>131</v>
      </c>
      <c r="L1657">
        <v>51</v>
      </c>
      <c r="M1657">
        <v>0.15</v>
      </c>
      <c r="N1657">
        <v>0.26</v>
      </c>
      <c r="O1657">
        <v>0.5</v>
      </c>
      <c r="P1657">
        <v>0</v>
      </c>
      <c r="Q1657">
        <v>342</v>
      </c>
      <c r="R1657">
        <v>87</v>
      </c>
      <c r="S1657">
        <v>171</v>
      </c>
      <c r="T1657">
        <v>18</v>
      </c>
      <c r="U1657">
        <v>17</v>
      </c>
      <c r="V1657">
        <v>27</v>
      </c>
      <c r="W1657">
        <v>20</v>
      </c>
      <c r="X1657" t="s">
        <v>131</v>
      </c>
      <c r="Y1657">
        <v>100</v>
      </c>
      <c r="Z1657">
        <v>30</v>
      </c>
      <c r="AA1657">
        <v>20</v>
      </c>
      <c r="AB1657">
        <v>118</v>
      </c>
    </row>
    <row r="1658" spans="1:28" x14ac:dyDescent="0.2">
      <c r="A1658" s="4">
        <v>38506855</v>
      </c>
      <c r="B1658" s="1">
        <v>43655</v>
      </c>
      <c r="C1658" s="13">
        <v>0.86199467592592594</v>
      </c>
      <c r="D1658" t="s">
        <v>129</v>
      </c>
      <c r="E1658" t="s">
        <v>130</v>
      </c>
      <c r="F1658">
        <v>2.11</v>
      </c>
      <c r="G1658" t="s">
        <v>130</v>
      </c>
      <c r="H1658">
        <v>35.545999999999999</v>
      </c>
      <c r="I1658">
        <v>-117.423</v>
      </c>
      <c r="J1658">
        <v>2</v>
      </c>
      <c r="K1658" t="s">
        <v>131</v>
      </c>
      <c r="L1658">
        <v>46</v>
      </c>
      <c r="M1658">
        <v>0.17</v>
      </c>
      <c r="N1658">
        <v>0.25</v>
      </c>
      <c r="O1658">
        <v>0.36</v>
      </c>
      <c r="P1658">
        <v>0</v>
      </c>
      <c r="Q1658">
        <v>155</v>
      </c>
      <c r="R1658">
        <v>63</v>
      </c>
      <c r="S1658">
        <v>161</v>
      </c>
      <c r="T1658">
        <v>14</v>
      </c>
      <c r="U1658">
        <v>17</v>
      </c>
      <c r="V1658">
        <v>20</v>
      </c>
      <c r="W1658">
        <v>8</v>
      </c>
      <c r="X1658" t="s">
        <v>131</v>
      </c>
      <c r="Y1658">
        <v>100</v>
      </c>
      <c r="Z1658">
        <v>69</v>
      </c>
      <c r="AA1658">
        <v>18</v>
      </c>
      <c r="AB1658">
        <v>52</v>
      </c>
    </row>
    <row r="1659" spans="1:28" x14ac:dyDescent="0.2">
      <c r="A1659" s="4">
        <v>38507055</v>
      </c>
      <c r="B1659" s="1">
        <v>43655</v>
      </c>
      <c r="C1659" s="13">
        <v>0.87452905092592592</v>
      </c>
      <c r="D1659" t="s">
        <v>129</v>
      </c>
      <c r="E1659" t="s">
        <v>130</v>
      </c>
      <c r="F1659">
        <v>2.5099999999999998</v>
      </c>
      <c r="G1659" t="s">
        <v>130</v>
      </c>
      <c r="H1659">
        <v>35.662999999999997</v>
      </c>
      <c r="I1659">
        <v>-117.54300000000001</v>
      </c>
      <c r="J1659">
        <v>5.4</v>
      </c>
      <c r="K1659" t="s">
        <v>131</v>
      </c>
      <c r="L1659">
        <v>64</v>
      </c>
      <c r="M1659">
        <v>0.12</v>
      </c>
      <c r="N1659">
        <v>0.13</v>
      </c>
      <c r="O1659">
        <v>0.35</v>
      </c>
      <c r="P1659">
        <v>0</v>
      </c>
      <c r="Q1659">
        <v>210</v>
      </c>
      <c r="R1659">
        <v>86</v>
      </c>
      <c r="S1659">
        <v>-178</v>
      </c>
      <c r="T1659">
        <v>42</v>
      </c>
      <c r="U1659">
        <v>24</v>
      </c>
      <c r="V1659">
        <v>16</v>
      </c>
      <c r="W1659">
        <v>12</v>
      </c>
      <c r="X1659" t="s">
        <v>133</v>
      </c>
      <c r="Y1659">
        <v>65</v>
      </c>
      <c r="Z1659">
        <v>38</v>
      </c>
      <c r="AA1659">
        <v>23</v>
      </c>
      <c r="AB1659">
        <v>75</v>
      </c>
    </row>
    <row r="1660" spans="1:28" x14ac:dyDescent="0.2">
      <c r="A1660" s="4">
        <v>38507127</v>
      </c>
      <c r="B1660" s="1">
        <v>43655</v>
      </c>
      <c r="C1660" s="13">
        <v>0.87942118055555563</v>
      </c>
      <c r="D1660" t="s">
        <v>129</v>
      </c>
      <c r="E1660" t="s">
        <v>130</v>
      </c>
      <c r="F1660">
        <v>2.1</v>
      </c>
      <c r="G1660" t="s">
        <v>130</v>
      </c>
      <c r="H1660">
        <v>35.668999999999997</v>
      </c>
      <c r="I1660">
        <v>-117.496</v>
      </c>
      <c r="J1660">
        <v>1.7</v>
      </c>
      <c r="K1660" t="s">
        <v>131</v>
      </c>
      <c r="L1660">
        <v>46</v>
      </c>
      <c r="M1660">
        <v>0.21</v>
      </c>
      <c r="N1660">
        <v>0.28000000000000003</v>
      </c>
      <c r="O1660">
        <v>0.4</v>
      </c>
      <c r="P1660">
        <v>0</v>
      </c>
      <c r="Q1660">
        <v>317</v>
      </c>
      <c r="R1660">
        <v>71</v>
      </c>
      <c r="S1660">
        <v>176</v>
      </c>
      <c r="T1660">
        <v>19</v>
      </c>
      <c r="U1660">
        <v>30</v>
      </c>
      <c r="V1660">
        <v>16</v>
      </c>
      <c r="W1660">
        <v>29</v>
      </c>
      <c r="X1660" t="s">
        <v>133</v>
      </c>
      <c r="Y1660">
        <v>73</v>
      </c>
      <c r="Z1660">
        <v>63</v>
      </c>
      <c r="AA1660">
        <v>10</v>
      </c>
      <c r="AB1660">
        <v>107</v>
      </c>
    </row>
    <row r="1661" spans="1:28" x14ac:dyDescent="0.2">
      <c r="A1661" s="4">
        <v>38507167</v>
      </c>
      <c r="B1661" s="1">
        <v>43655</v>
      </c>
      <c r="C1661" s="13">
        <v>0.88212407407407412</v>
      </c>
      <c r="D1661" t="s">
        <v>129</v>
      </c>
      <c r="E1661" t="s">
        <v>130</v>
      </c>
      <c r="F1661">
        <v>2.21</v>
      </c>
      <c r="G1661" t="s">
        <v>130</v>
      </c>
      <c r="H1661">
        <v>35.82</v>
      </c>
      <c r="I1661">
        <v>-117.634</v>
      </c>
      <c r="J1661">
        <v>2.9</v>
      </c>
      <c r="K1661" t="s">
        <v>131</v>
      </c>
      <c r="L1661">
        <v>47</v>
      </c>
      <c r="M1661">
        <v>0.18</v>
      </c>
      <c r="N1661">
        <v>0.21</v>
      </c>
      <c r="O1661">
        <v>0.33</v>
      </c>
      <c r="P1661">
        <v>0</v>
      </c>
      <c r="Q1661">
        <v>338</v>
      </c>
      <c r="R1661">
        <v>82</v>
      </c>
      <c r="S1661">
        <v>179</v>
      </c>
      <c r="T1661">
        <v>24</v>
      </c>
      <c r="U1661">
        <v>26</v>
      </c>
      <c r="V1661">
        <v>22</v>
      </c>
      <c r="W1661">
        <v>23</v>
      </c>
      <c r="X1661" t="s">
        <v>131</v>
      </c>
      <c r="Y1661">
        <v>89</v>
      </c>
      <c r="Z1661">
        <v>66</v>
      </c>
      <c r="AA1661">
        <v>22</v>
      </c>
      <c r="AB1661">
        <v>40</v>
      </c>
    </row>
    <row r="1662" spans="1:28" ht="17" x14ac:dyDescent="0.25">
      <c r="A1662" s="3">
        <v>38507207</v>
      </c>
      <c r="B1662" s="1">
        <v>43655</v>
      </c>
      <c r="C1662" s="13">
        <v>0.88593414351851851</v>
      </c>
      <c r="D1662" t="s">
        <v>129</v>
      </c>
      <c r="E1662" t="s">
        <v>130</v>
      </c>
      <c r="F1662">
        <v>2.02</v>
      </c>
      <c r="G1662" t="s">
        <v>130</v>
      </c>
      <c r="H1662">
        <v>35.761000000000003</v>
      </c>
      <c r="I1662">
        <v>-117.587</v>
      </c>
      <c r="J1662">
        <v>4</v>
      </c>
      <c r="K1662" t="s">
        <v>131</v>
      </c>
      <c r="L1662">
        <v>47</v>
      </c>
      <c r="M1662">
        <v>0.19</v>
      </c>
      <c r="N1662">
        <v>0.26</v>
      </c>
      <c r="O1662">
        <v>0.4</v>
      </c>
      <c r="P1662">
        <v>0</v>
      </c>
      <c r="Q1662">
        <v>249</v>
      </c>
      <c r="R1662">
        <v>15</v>
      </c>
      <c r="S1662">
        <v>126</v>
      </c>
      <c r="T1662">
        <v>33</v>
      </c>
      <c r="U1662">
        <v>49</v>
      </c>
      <c r="V1662">
        <v>24</v>
      </c>
      <c r="W1662">
        <v>30</v>
      </c>
      <c r="X1662" t="s">
        <v>132</v>
      </c>
      <c r="Y1662">
        <v>51</v>
      </c>
      <c r="Z1662">
        <v>60</v>
      </c>
      <c r="AA1662">
        <v>15</v>
      </c>
      <c r="AB1662">
        <v>44</v>
      </c>
    </row>
    <row r="1663" spans="1:28" x14ac:dyDescent="0.2">
      <c r="A1663" s="4">
        <v>38507247</v>
      </c>
      <c r="B1663" s="1">
        <v>43655</v>
      </c>
      <c r="C1663" s="13">
        <v>0.88843310185185187</v>
      </c>
      <c r="D1663" t="s">
        <v>129</v>
      </c>
      <c r="E1663" t="s">
        <v>130</v>
      </c>
      <c r="F1663">
        <v>2.33</v>
      </c>
      <c r="G1663" t="s">
        <v>130</v>
      </c>
      <c r="H1663">
        <v>35.817999999999998</v>
      </c>
      <c r="I1663">
        <v>-117.629</v>
      </c>
      <c r="J1663">
        <v>3</v>
      </c>
      <c r="K1663" t="s">
        <v>131</v>
      </c>
      <c r="L1663">
        <v>50</v>
      </c>
      <c r="M1663">
        <v>0.21</v>
      </c>
      <c r="N1663">
        <v>0.23</v>
      </c>
      <c r="O1663">
        <v>0.39</v>
      </c>
      <c r="P1663">
        <v>0</v>
      </c>
      <c r="Q1663">
        <v>324</v>
      </c>
      <c r="R1663">
        <v>90</v>
      </c>
      <c r="S1663">
        <v>-152</v>
      </c>
      <c r="T1663">
        <v>19</v>
      </c>
      <c r="U1663">
        <v>15</v>
      </c>
      <c r="V1663">
        <v>26</v>
      </c>
      <c r="W1663">
        <v>8</v>
      </c>
      <c r="X1663" t="s">
        <v>131</v>
      </c>
      <c r="Y1663">
        <v>99</v>
      </c>
      <c r="Z1663">
        <v>66</v>
      </c>
      <c r="AA1663">
        <v>22</v>
      </c>
      <c r="AB1663">
        <v>34</v>
      </c>
    </row>
    <row r="1664" spans="1:28" ht="17" x14ac:dyDescent="0.25">
      <c r="A1664" s="3">
        <v>38507415</v>
      </c>
      <c r="B1664" s="1">
        <v>43655</v>
      </c>
      <c r="C1664" s="13">
        <v>0.89939317129629626</v>
      </c>
      <c r="D1664" t="s">
        <v>129</v>
      </c>
      <c r="E1664" t="s">
        <v>130</v>
      </c>
      <c r="F1664">
        <v>2.87</v>
      </c>
      <c r="G1664" t="s">
        <v>130</v>
      </c>
      <c r="H1664">
        <v>35.816000000000003</v>
      </c>
      <c r="I1664">
        <v>-117.637</v>
      </c>
      <c r="J1664">
        <v>2</v>
      </c>
      <c r="K1664" t="s">
        <v>131</v>
      </c>
      <c r="L1664">
        <v>63</v>
      </c>
      <c r="M1664">
        <v>0.16</v>
      </c>
      <c r="N1664">
        <v>0.15</v>
      </c>
      <c r="O1664">
        <v>0.22</v>
      </c>
      <c r="P1664">
        <v>0</v>
      </c>
      <c r="Q1664">
        <v>133</v>
      </c>
      <c r="R1664">
        <v>84</v>
      </c>
      <c r="S1664">
        <v>128</v>
      </c>
      <c r="T1664">
        <v>23</v>
      </c>
      <c r="U1664">
        <v>20</v>
      </c>
      <c r="V1664">
        <v>25</v>
      </c>
      <c r="W1664">
        <v>17</v>
      </c>
      <c r="X1664" t="s">
        <v>131</v>
      </c>
      <c r="Y1664">
        <v>97</v>
      </c>
      <c r="Z1664">
        <v>72</v>
      </c>
      <c r="AA1664">
        <v>22</v>
      </c>
      <c r="AB1664">
        <v>47</v>
      </c>
    </row>
    <row r="1665" spans="1:28" ht="17" x14ac:dyDescent="0.25">
      <c r="A1665" s="3">
        <v>38507623</v>
      </c>
      <c r="B1665" s="1">
        <v>43655</v>
      </c>
      <c r="C1665" s="13">
        <v>0.91168182870370373</v>
      </c>
      <c r="D1665" t="s">
        <v>129</v>
      </c>
      <c r="E1665" t="s">
        <v>130</v>
      </c>
      <c r="F1665">
        <v>3.28</v>
      </c>
      <c r="G1665" t="s">
        <v>130</v>
      </c>
      <c r="H1665">
        <v>35.889000000000003</v>
      </c>
      <c r="I1665">
        <v>-117.702</v>
      </c>
      <c r="J1665">
        <v>5.2</v>
      </c>
      <c r="K1665" t="s">
        <v>131</v>
      </c>
      <c r="L1665">
        <v>120</v>
      </c>
      <c r="M1665">
        <v>0.14000000000000001</v>
      </c>
      <c r="N1665">
        <v>0.09</v>
      </c>
      <c r="O1665">
        <v>0.39</v>
      </c>
      <c r="P1665">
        <v>0</v>
      </c>
      <c r="Q1665">
        <v>152</v>
      </c>
      <c r="R1665">
        <v>80</v>
      </c>
      <c r="S1665">
        <v>176</v>
      </c>
      <c r="T1665">
        <v>12</v>
      </c>
      <c r="U1665">
        <v>8</v>
      </c>
      <c r="V1665">
        <v>73</v>
      </c>
      <c r="W1665">
        <v>21</v>
      </c>
      <c r="X1665" t="s">
        <v>131</v>
      </c>
      <c r="Y1665">
        <v>100</v>
      </c>
      <c r="Z1665">
        <v>59</v>
      </c>
      <c r="AA1665">
        <v>42</v>
      </c>
      <c r="AB1665">
        <v>74</v>
      </c>
    </row>
    <row r="1666" spans="1:28" x14ac:dyDescent="0.2">
      <c r="A1666" s="4">
        <v>38507831</v>
      </c>
      <c r="B1666" s="1">
        <v>43655</v>
      </c>
      <c r="C1666" s="13">
        <v>0.92399155092592589</v>
      </c>
      <c r="D1666" t="s">
        <v>129</v>
      </c>
      <c r="E1666" t="s">
        <v>130</v>
      </c>
      <c r="F1666">
        <v>2.1</v>
      </c>
      <c r="G1666" t="s">
        <v>130</v>
      </c>
      <c r="H1666">
        <v>35.658000000000001</v>
      </c>
      <c r="I1666">
        <v>-117.459</v>
      </c>
      <c r="J1666">
        <v>12</v>
      </c>
      <c r="K1666" t="s">
        <v>131</v>
      </c>
      <c r="L1666">
        <v>43</v>
      </c>
      <c r="M1666">
        <v>0.26</v>
      </c>
      <c r="N1666">
        <v>0.46</v>
      </c>
      <c r="O1666">
        <v>0.66</v>
      </c>
      <c r="P1666">
        <v>0</v>
      </c>
      <c r="Q1666">
        <v>128</v>
      </c>
      <c r="R1666">
        <v>87</v>
      </c>
      <c r="S1666">
        <v>-178</v>
      </c>
      <c r="T1666">
        <v>21</v>
      </c>
      <c r="U1666">
        <v>34</v>
      </c>
      <c r="V1666">
        <v>19</v>
      </c>
      <c r="W1666">
        <v>16</v>
      </c>
      <c r="X1666" t="s">
        <v>133</v>
      </c>
      <c r="Y1666">
        <v>72</v>
      </c>
      <c r="Z1666">
        <v>38</v>
      </c>
      <c r="AA1666">
        <v>14</v>
      </c>
      <c r="AB1666">
        <v>123</v>
      </c>
    </row>
    <row r="1667" spans="1:28" x14ac:dyDescent="0.2">
      <c r="A1667" s="4">
        <v>38508071</v>
      </c>
      <c r="B1667" s="1">
        <v>43655</v>
      </c>
      <c r="C1667" s="13">
        <v>0.9364527777777778</v>
      </c>
      <c r="D1667" t="s">
        <v>129</v>
      </c>
      <c r="E1667" t="s">
        <v>130</v>
      </c>
      <c r="F1667">
        <v>2.19</v>
      </c>
      <c r="G1667" t="s">
        <v>130</v>
      </c>
      <c r="H1667">
        <v>35.741</v>
      </c>
      <c r="I1667">
        <v>-117.559</v>
      </c>
      <c r="J1667">
        <v>7.7</v>
      </c>
      <c r="K1667" t="s">
        <v>131</v>
      </c>
      <c r="L1667">
        <v>52</v>
      </c>
      <c r="M1667">
        <v>0.19</v>
      </c>
      <c r="N1667">
        <v>0.28999999999999998</v>
      </c>
      <c r="O1667">
        <v>0.57999999999999996</v>
      </c>
      <c r="P1667">
        <v>0</v>
      </c>
      <c r="Q1667">
        <v>289</v>
      </c>
      <c r="R1667">
        <v>68</v>
      </c>
      <c r="S1667">
        <v>-153</v>
      </c>
      <c r="T1667">
        <v>15</v>
      </c>
      <c r="U1667">
        <v>17</v>
      </c>
      <c r="V1667">
        <v>24</v>
      </c>
      <c r="W1667">
        <v>22</v>
      </c>
      <c r="X1667" t="s">
        <v>131</v>
      </c>
      <c r="Y1667">
        <v>93</v>
      </c>
      <c r="Z1667">
        <v>34</v>
      </c>
      <c r="AA1667">
        <v>19</v>
      </c>
      <c r="AB1667">
        <v>132</v>
      </c>
    </row>
    <row r="1668" spans="1:28" x14ac:dyDescent="0.2">
      <c r="A1668" s="4">
        <v>38508303</v>
      </c>
      <c r="B1668" s="1">
        <v>43655</v>
      </c>
      <c r="C1668" s="13">
        <v>0.94791238425925928</v>
      </c>
      <c r="D1668" t="s">
        <v>129</v>
      </c>
      <c r="E1668" t="s">
        <v>130</v>
      </c>
      <c r="F1668">
        <v>2.52</v>
      </c>
      <c r="G1668" t="s">
        <v>130</v>
      </c>
      <c r="H1668">
        <v>35.924999999999997</v>
      </c>
      <c r="I1668">
        <v>-117.733</v>
      </c>
      <c r="J1668">
        <v>2.7</v>
      </c>
      <c r="K1668" t="s">
        <v>131</v>
      </c>
      <c r="L1668">
        <v>69</v>
      </c>
      <c r="M1668">
        <v>0.12</v>
      </c>
      <c r="N1668">
        <v>0.11</v>
      </c>
      <c r="O1668">
        <v>0.23</v>
      </c>
      <c r="P1668">
        <v>0</v>
      </c>
      <c r="Q1668">
        <v>341</v>
      </c>
      <c r="R1668">
        <v>76</v>
      </c>
      <c r="S1668">
        <v>179</v>
      </c>
      <c r="T1668">
        <v>14</v>
      </c>
      <c r="U1668">
        <v>17</v>
      </c>
      <c r="V1668">
        <v>22</v>
      </c>
      <c r="W1668">
        <v>2</v>
      </c>
      <c r="X1668" t="s">
        <v>131</v>
      </c>
      <c r="Y1668">
        <v>100</v>
      </c>
      <c r="Z1668">
        <v>64</v>
      </c>
      <c r="AA1668">
        <v>21</v>
      </c>
      <c r="AB1668">
        <v>42</v>
      </c>
    </row>
    <row r="1669" spans="1:28" x14ac:dyDescent="0.2">
      <c r="A1669" s="4">
        <v>38508383</v>
      </c>
      <c r="B1669" s="1">
        <v>43655</v>
      </c>
      <c r="C1669" s="13">
        <v>0.95268402777777783</v>
      </c>
      <c r="D1669" t="s">
        <v>129</v>
      </c>
      <c r="E1669" t="s">
        <v>130</v>
      </c>
      <c r="F1669">
        <v>2.37</v>
      </c>
      <c r="G1669" t="s">
        <v>130</v>
      </c>
      <c r="H1669">
        <v>35.808999999999997</v>
      </c>
      <c r="I1669">
        <v>-117.636</v>
      </c>
      <c r="J1669">
        <v>7.5</v>
      </c>
      <c r="K1669" t="s">
        <v>131</v>
      </c>
      <c r="L1669">
        <v>51</v>
      </c>
      <c r="M1669">
        <v>0.18</v>
      </c>
      <c r="N1669">
        <v>0.23</v>
      </c>
      <c r="O1669">
        <v>0.56999999999999995</v>
      </c>
      <c r="P1669">
        <v>0</v>
      </c>
      <c r="Q1669">
        <v>270</v>
      </c>
      <c r="R1669">
        <v>34</v>
      </c>
      <c r="S1669">
        <v>-111</v>
      </c>
      <c r="T1669">
        <v>13</v>
      </c>
      <c r="U1669">
        <v>10</v>
      </c>
      <c r="V1669">
        <v>28</v>
      </c>
      <c r="W1669">
        <v>24</v>
      </c>
      <c r="X1669" t="s">
        <v>131</v>
      </c>
      <c r="Y1669">
        <v>100</v>
      </c>
      <c r="Z1669">
        <v>31</v>
      </c>
      <c r="AA1669">
        <v>23</v>
      </c>
      <c r="AB1669">
        <v>109</v>
      </c>
    </row>
    <row r="1670" spans="1:28" x14ac:dyDescent="0.2">
      <c r="A1670" s="4">
        <v>38508415</v>
      </c>
      <c r="B1670" s="1">
        <v>43655</v>
      </c>
      <c r="C1670" s="13">
        <v>0.95420000000000005</v>
      </c>
      <c r="D1670" t="s">
        <v>129</v>
      </c>
      <c r="E1670" t="s">
        <v>130</v>
      </c>
      <c r="F1670">
        <v>2.68</v>
      </c>
      <c r="G1670" t="s">
        <v>130</v>
      </c>
      <c r="H1670">
        <v>35.863999999999997</v>
      </c>
      <c r="I1670">
        <v>-117.702</v>
      </c>
      <c r="J1670">
        <v>5.3</v>
      </c>
      <c r="K1670" t="s">
        <v>131</v>
      </c>
      <c r="L1670">
        <v>71</v>
      </c>
      <c r="M1670">
        <v>0.12</v>
      </c>
      <c r="N1670">
        <v>0.12</v>
      </c>
      <c r="O1670">
        <v>0.56999999999999995</v>
      </c>
      <c r="P1670">
        <v>0</v>
      </c>
      <c r="Q1670">
        <v>317</v>
      </c>
      <c r="R1670">
        <v>78</v>
      </c>
      <c r="S1670">
        <v>-172</v>
      </c>
      <c r="T1670">
        <v>19</v>
      </c>
      <c r="U1670">
        <v>20</v>
      </c>
      <c r="V1670">
        <v>28</v>
      </c>
      <c r="W1670">
        <v>6</v>
      </c>
      <c r="X1670" t="s">
        <v>131</v>
      </c>
      <c r="Y1670">
        <v>100</v>
      </c>
      <c r="Z1670">
        <v>45</v>
      </c>
      <c r="AA1670">
        <v>27</v>
      </c>
      <c r="AB1670">
        <v>74</v>
      </c>
    </row>
    <row r="1671" spans="1:28" x14ac:dyDescent="0.2">
      <c r="A1671" s="4">
        <v>38508511</v>
      </c>
      <c r="B1671" s="1">
        <v>43655</v>
      </c>
      <c r="C1671" s="13">
        <v>0.9614159722222223</v>
      </c>
      <c r="D1671" t="s">
        <v>129</v>
      </c>
      <c r="E1671" t="s">
        <v>130</v>
      </c>
      <c r="F1671">
        <v>2.2000000000000002</v>
      </c>
      <c r="G1671" t="s">
        <v>130</v>
      </c>
      <c r="H1671">
        <v>35.893000000000001</v>
      </c>
      <c r="I1671">
        <v>-117.72499999999999</v>
      </c>
      <c r="J1671">
        <v>4.8</v>
      </c>
      <c r="K1671" t="s">
        <v>131</v>
      </c>
      <c r="L1671">
        <v>49</v>
      </c>
      <c r="M1671">
        <v>0.15</v>
      </c>
      <c r="N1671">
        <v>0.2</v>
      </c>
      <c r="O1671">
        <v>0.46</v>
      </c>
      <c r="P1671">
        <v>0</v>
      </c>
      <c r="Q1671">
        <v>152</v>
      </c>
      <c r="R1671">
        <v>86</v>
      </c>
      <c r="S1671">
        <v>179</v>
      </c>
      <c r="T1671">
        <v>19</v>
      </c>
      <c r="U1671">
        <v>15</v>
      </c>
      <c r="V1671">
        <v>25</v>
      </c>
      <c r="W1671">
        <v>5</v>
      </c>
      <c r="X1671" t="s">
        <v>131</v>
      </c>
      <c r="Y1671">
        <v>100</v>
      </c>
      <c r="Z1671">
        <v>46</v>
      </c>
      <c r="AA1671">
        <v>20</v>
      </c>
      <c r="AB1671">
        <v>89</v>
      </c>
    </row>
    <row r="1672" spans="1:28" ht="17" x14ac:dyDescent="0.25">
      <c r="A1672" s="3">
        <v>38508519</v>
      </c>
      <c r="B1672" s="1">
        <v>43655</v>
      </c>
      <c r="C1672" s="13">
        <v>0.96177905092592597</v>
      </c>
      <c r="D1672" t="s">
        <v>129</v>
      </c>
      <c r="E1672" t="s">
        <v>130</v>
      </c>
      <c r="F1672">
        <v>2.88</v>
      </c>
      <c r="G1672" t="s">
        <v>130</v>
      </c>
      <c r="H1672">
        <v>35.887</v>
      </c>
      <c r="I1672">
        <v>-117.65300000000001</v>
      </c>
      <c r="J1672">
        <v>3.2</v>
      </c>
      <c r="K1672" t="s">
        <v>131</v>
      </c>
      <c r="L1672">
        <v>94</v>
      </c>
      <c r="M1672">
        <v>0.14000000000000001</v>
      </c>
      <c r="N1672">
        <v>0.11</v>
      </c>
      <c r="O1672">
        <v>0.37</v>
      </c>
      <c r="P1672">
        <v>0</v>
      </c>
      <c r="Q1672">
        <v>175</v>
      </c>
      <c r="R1672">
        <v>88</v>
      </c>
      <c r="S1672">
        <v>-162</v>
      </c>
      <c r="T1672">
        <v>22</v>
      </c>
      <c r="U1672">
        <v>29</v>
      </c>
      <c r="V1672">
        <v>23</v>
      </c>
      <c r="W1672">
        <v>19</v>
      </c>
      <c r="X1672" t="s">
        <v>133</v>
      </c>
      <c r="Y1672">
        <v>83</v>
      </c>
      <c r="Z1672">
        <v>66</v>
      </c>
      <c r="AA1672">
        <v>19</v>
      </c>
      <c r="AB1672">
        <v>31</v>
      </c>
    </row>
    <row r="1673" spans="1:28" x14ac:dyDescent="0.2">
      <c r="A1673" s="4">
        <v>38508599</v>
      </c>
      <c r="B1673" s="1">
        <v>43655</v>
      </c>
      <c r="C1673" s="13">
        <v>0.96673773148148145</v>
      </c>
      <c r="D1673" t="s">
        <v>129</v>
      </c>
      <c r="E1673" t="s">
        <v>130</v>
      </c>
      <c r="F1673">
        <v>2.54</v>
      </c>
      <c r="G1673" t="s">
        <v>130</v>
      </c>
      <c r="H1673">
        <v>35.89</v>
      </c>
      <c r="I1673">
        <v>-117.715</v>
      </c>
      <c r="J1673">
        <v>6.2</v>
      </c>
      <c r="K1673" t="s">
        <v>131</v>
      </c>
      <c r="L1673">
        <v>69</v>
      </c>
      <c r="M1673">
        <v>0.13</v>
      </c>
      <c r="N1673">
        <v>0.13</v>
      </c>
      <c r="O1673">
        <v>0.41</v>
      </c>
      <c r="P1673">
        <v>0</v>
      </c>
      <c r="Q1673">
        <v>322</v>
      </c>
      <c r="R1673">
        <v>88</v>
      </c>
      <c r="S1673">
        <v>-177</v>
      </c>
      <c r="T1673">
        <v>18</v>
      </c>
      <c r="U1673">
        <v>14</v>
      </c>
      <c r="V1673">
        <v>26</v>
      </c>
      <c r="W1673">
        <v>2</v>
      </c>
      <c r="X1673" t="s">
        <v>131</v>
      </c>
      <c r="Y1673">
        <v>100</v>
      </c>
      <c r="Z1673">
        <v>31</v>
      </c>
      <c r="AA1673">
        <v>28</v>
      </c>
      <c r="AB1673">
        <v>124</v>
      </c>
    </row>
    <row r="1674" spans="1:28" ht="17" x14ac:dyDescent="0.25">
      <c r="A1674" s="3">
        <v>38508647</v>
      </c>
      <c r="B1674" s="1">
        <v>43655</v>
      </c>
      <c r="C1674" s="13">
        <v>0.9693553240740741</v>
      </c>
      <c r="D1674" t="s">
        <v>129</v>
      </c>
      <c r="E1674" t="s">
        <v>130</v>
      </c>
      <c r="F1674">
        <v>2.0699999999999998</v>
      </c>
      <c r="G1674" t="s">
        <v>130</v>
      </c>
      <c r="H1674">
        <v>35.643999999999998</v>
      </c>
      <c r="I1674">
        <v>-117.456</v>
      </c>
      <c r="J1674">
        <v>2.7</v>
      </c>
      <c r="K1674" t="s">
        <v>131</v>
      </c>
      <c r="L1674">
        <v>43</v>
      </c>
      <c r="M1674">
        <v>0.19</v>
      </c>
      <c r="N1674">
        <v>0.24</v>
      </c>
      <c r="O1674">
        <v>0.35</v>
      </c>
      <c r="P1674">
        <v>0</v>
      </c>
      <c r="Q1674">
        <v>143</v>
      </c>
      <c r="R1674">
        <v>71</v>
      </c>
      <c r="S1674">
        <v>-104</v>
      </c>
      <c r="T1674">
        <v>40</v>
      </c>
      <c r="U1674">
        <v>40</v>
      </c>
      <c r="V1674">
        <v>17</v>
      </c>
      <c r="W1674">
        <v>16</v>
      </c>
      <c r="X1674" t="s">
        <v>132</v>
      </c>
      <c r="Y1674">
        <v>52</v>
      </c>
      <c r="Z1674">
        <v>65</v>
      </c>
      <c r="AA1674">
        <v>16</v>
      </c>
      <c r="AB1674">
        <v>62</v>
      </c>
    </row>
    <row r="1675" spans="1:28" x14ac:dyDescent="0.2">
      <c r="A1675" s="4">
        <v>38508655</v>
      </c>
      <c r="B1675" s="1">
        <v>43655</v>
      </c>
      <c r="C1675" s="13">
        <v>0.9694670138888889</v>
      </c>
      <c r="D1675" t="s">
        <v>129</v>
      </c>
      <c r="E1675" t="s">
        <v>130</v>
      </c>
      <c r="F1675">
        <v>2.75</v>
      </c>
      <c r="G1675" t="s">
        <v>130</v>
      </c>
      <c r="H1675">
        <v>35.89</v>
      </c>
      <c r="I1675">
        <v>-117.72199999999999</v>
      </c>
      <c r="J1675">
        <v>4.5999999999999996</v>
      </c>
      <c r="K1675" t="s">
        <v>131</v>
      </c>
      <c r="L1675">
        <v>66</v>
      </c>
      <c r="M1675">
        <v>0.13</v>
      </c>
      <c r="N1675">
        <v>0.12</v>
      </c>
      <c r="O1675">
        <v>0.3</v>
      </c>
      <c r="P1675">
        <v>0</v>
      </c>
      <c r="Q1675">
        <v>299</v>
      </c>
      <c r="R1675">
        <v>62</v>
      </c>
      <c r="S1675">
        <v>163</v>
      </c>
      <c r="T1675">
        <v>18</v>
      </c>
      <c r="U1675">
        <v>18</v>
      </c>
      <c r="V1675">
        <v>19</v>
      </c>
      <c r="W1675">
        <v>7</v>
      </c>
      <c r="X1675" t="s">
        <v>131</v>
      </c>
      <c r="Y1675">
        <v>99</v>
      </c>
      <c r="Z1675">
        <v>52</v>
      </c>
      <c r="AA1675">
        <v>19</v>
      </c>
      <c r="AB1675">
        <v>57</v>
      </c>
    </row>
    <row r="1676" spans="1:28" x14ac:dyDescent="0.2">
      <c r="A1676" s="4">
        <v>38508743</v>
      </c>
      <c r="B1676" s="1">
        <v>43655</v>
      </c>
      <c r="C1676" s="13">
        <v>0.97380474537037032</v>
      </c>
      <c r="D1676" t="s">
        <v>129</v>
      </c>
      <c r="E1676" t="s">
        <v>130</v>
      </c>
      <c r="F1676">
        <v>2.7</v>
      </c>
      <c r="G1676" t="s">
        <v>130</v>
      </c>
      <c r="H1676">
        <v>35.911000000000001</v>
      </c>
      <c r="I1676">
        <v>-117.717</v>
      </c>
      <c r="J1676">
        <v>2.6</v>
      </c>
      <c r="K1676" t="s">
        <v>131</v>
      </c>
      <c r="L1676">
        <v>75</v>
      </c>
      <c r="M1676">
        <v>0.15</v>
      </c>
      <c r="N1676">
        <v>0.13</v>
      </c>
      <c r="O1676">
        <v>0.26</v>
      </c>
      <c r="P1676">
        <v>0</v>
      </c>
      <c r="Q1676">
        <v>316</v>
      </c>
      <c r="R1676">
        <v>75</v>
      </c>
      <c r="S1676">
        <v>-163</v>
      </c>
      <c r="T1676">
        <v>16</v>
      </c>
      <c r="U1676">
        <v>15</v>
      </c>
      <c r="V1676">
        <v>22</v>
      </c>
      <c r="W1676">
        <v>4</v>
      </c>
      <c r="X1676" t="s">
        <v>131</v>
      </c>
      <c r="Y1676">
        <v>100</v>
      </c>
      <c r="Z1676">
        <v>65</v>
      </c>
      <c r="AA1676">
        <v>23</v>
      </c>
      <c r="AB1676">
        <v>36</v>
      </c>
    </row>
    <row r="1677" spans="1:28" ht="17" x14ac:dyDescent="0.25">
      <c r="A1677" s="3">
        <v>38508999</v>
      </c>
      <c r="B1677" s="1">
        <v>43655</v>
      </c>
      <c r="C1677" s="13">
        <v>0.99132222222222222</v>
      </c>
      <c r="D1677" t="s">
        <v>129</v>
      </c>
      <c r="E1677" t="s">
        <v>130</v>
      </c>
      <c r="F1677">
        <v>2.4300000000000002</v>
      </c>
      <c r="G1677" t="s">
        <v>130</v>
      </c>
      <c r="H1677">
        <v>35.765000000000001</v>
      </c>
      <c r="I1677">
        <v>-117.58799999999999</v>
      </c>
      <c r="J1677">
        <v>3.1</v>
      </c>
      <c r="K1677" t="s">
        <v>131</v>
      </c>
      <c r="L1677">
        <v>52</v>
      </c>
      <c r="M1677">
        <v>0.19</v>
      </c>
      <c r="N1677">
        <v>0.22</v>
      </c>
      <c r="O1677">
        <v>0.27</v>
      </c>
      <c r="P1677">
        <v>0</v>
      </c>
      <c r="Q1677">
        <v>173</v>
      </c>
      <c r="R1677">
        <v>75</v>
      </c>
      <c r="S1677">
        <v>150</v>
      </c>
      <c r="T1677">
        <v>30</v>
      </c>
      <c r="U1677">
        <v>25</v>
      </c>
      <c r="V1677">
        <v>21</v>
      </c>
      <c r="W1677">
        <v>14</v>
      </c>
      <c r="X1677" t="s">
        <v>133</v>
      </c>
      <c r="Y1677">
        <v>61</v>
      </c>
      <c r="Z1677">
        <v>64</v>
      </c>
      <c r="AA1677">
        <v>23</v>
      </c>
      <c r="AB1677">
        <v>38</v>
      </c>
    </row>
    <row r="1678" spans="1:28" ht="17" x14ac:dyDescent="0.25">
      <c r="A1678" s="3">
        <v>38509039</v>
      </c>
      <c r="B1678" s="1">
        <v>43655</v>
      </c>
      <c r="C1678" s="13">
        <v>0.99281076388888889</v>
      </c>
      <c r="D1678" t="s">
        <v>129</v>
      </c>
      <c r="E1678" t="s">
        <v>130</v>
      </c>
      <c r="F1678">
        <v>2.09</v>
      </c>
      <c r="G1678" t="s">
        <v>130</v>
      </c>
      <c r="H1678">
        <v>35.959000000000003</v>
      </c>
      <c r="I1678">
        <v>-117.70099999999999</v>
      </c>
      <c r="J1678">
        <v>6</v>
      </c>
      <c r="K1678" t="s">
        <v>131</v>
      </c>
      <c r="L1678">
        <v>35</v>
      </c>
      <c r="M1678">
        <v>0.19</v>
      </c>
      <c r="N1678">
        <v>0.28000000000000003</v>
      </c>
      <c r="O1678">
        <v>0.61</v>
      </c>
      <c r="P1678">
        <v>0</v>
      </c>
      <c r="Q1678">
        <v>317</v>
      </c>
      <c r="R1678">
        <v>88</v>
      </c>
      <c r="S1678">
        <v>176</v>
      </c>
      <c r="T1678">
        <v>30</v>
      </c>
      <c r="U1678">
        <v>39</v>
      </c>
      <c r="V1678">
        <v>16</v>
      </c>
      <c r="W1678">
        <v>25</v>
      </c>
      <c r="X1678" t="s">
        <v>132</v>
      </c>
      <c r="Y1678">
        <v>57</v>
      </c>
      <c r="Z1678">
        <v>25</v>
      </c>
      <c r="AA1678">
        <v>7</v>
      </c>
      <c r="AB1678">
        <v>125</v>
      </c>
    </row>
    <row r="1679" spans="1:28" x14ac:dyDescent="0.2">
      <c r="A1679" s="4">
        <v>38509063</v>
      </c>
      <c r="B1679" s="1">
        <v>43655</v>
      </c>
      <c r="C1679" s="13">
        <v>0.99431863425925926</v>
      </c>
      <c r="D1679" t="s">
        <v>129</v>
      </c>
      <c r="E1679" t="s">
        <v>130</v>
      </c>
      <c r="F1679">
        <v>2.04</v>
      </c>
      <c r="G1679" t="s">
        <v>130</v>
      </c>
      <c r="H1679">
        <v>35.887999999999998</v>
      </c>
      <c r="I1679">
        <v>-117.724</v>
      </c>
      <c r="J1679">
        <v>2.9</v>
      </c>
      <c r="K1679" t="s">
        <v>131</v>
      </c>
      <c r="L1679">
        <v>45</v>
      </c>
      <c r="M1679">
        <v>0.17</v>
      </c>
      <c r="N1679">
        <v>0.21</v>
      </c>
      <c r="O1679">
        <v>1.03</v>
      </c>
      <c r="P1679">
        <v>0</v>
      </c>
      <c r="Q1679">
        <v>318</v>
      </c>
      <c r="R1679">
        <v>71</v>
      </c>
      <c r="S1679">
        <v>-178</v>
      </c>
      <c r="T1679">
        <v>18</v>
      </c>
      <c r="U1679">
        <v>17</v>
      </c>
      <c r="V1679">
        <v>24</v>
      </c>
      <c r="W1679">
        <v>23</v>
      </c>
      <c r="X1679" t="s">
        <v>131</v>
      </c>
      <c r="Y1679">
        <v>100</v>
      </c>
      <c r="Z1679">
        <v>62</v>
      </c>
      <c r="AA1679">
        <v>18</v>
      </c>
      <c r="AB1679">
        <v>46</v>
      </c>
    </row>
    <row r="1680" spans="1:28" x14ac:dyDescent="0.2">
      <c r="A1680" s="4">
        <v>38509071</v>
      </c>
      <c r="B1680" s="1">
        <v>43655</v>
      </c>
      <c r="C1680" s="13">
        <v>0.99459849537037037</v>
      </c>
      <c r="D1680" t="s">
        <v>129</v>
      </c>
      <c r="E1680" t="s">
        <v>130</v>
      </c>
      <c r="F1680">
        <v>2.71</v>
      </c>
      <c r="G1680" t="s">
        <v>130</v>
      </c>
      <c r="H1680">
        <v>35.720999999999997</v>
      </c>
      <c r="I1680">
        <v>-117.57299999999999</v>
      </c>
      <c r="J1680">
        <v>9.5</v>
      </c>
      <c r="K1680" t="s">
        <v>131</v>
      </c>
      <c r="L1680">
        <v>72</v>
      </c>
      <c r="M1680">
        <v>0.11</v>
      </c>
      <c r="N1680">
        <v>0.12</v>
      </c>
      <c r="O1680">
        <v>0.22</v>
      </c>
      <c r="P1680">
        <v>0</v>
      </c>
      <c r="Q1680">
        <v>133</v>
      </c>
      <c r="R1680">
        <v>86</v>
      </c>
      <c r="S1680">
        <v>179</v>
      </c>
      <c r="T1680">
        <v>15</v>
      </c>
      <c r="U1680">
        <v>14</v>
      </c>
      <c r="V1680">
        <v>26</v>
      </c>
      <c r="W1680">
        <v>12</v>
      </c>
      <c r="X1680" t="s">
        <v>131</v>
      </c>
      <c r="Y1680">
        <v>100</v>
      </c>
      <c r="Z1680">
        <v>33</v>
      </c>
      <c r="AA1680">
        <v>27</v>
      </c>
      <c r="AB1680">
        <v>128</v>
      </c>
    </row>
    <row r="1681" spans="1:28" x14ac:dyDescent="0.2">
      <c r="A1681" s="4">
        <v>38509263</v>
      </c>
      <c r="B1681" s="1">
        <v>43656</v>
      </c>
      <c r="C1681" s="13">
        <v>9.0765046296296305E-3</v>
      </c>
      <c r="D1681" t="s">
        <v>129</v>
      </c>
      <c r="E1681" t="s">
        <v>130</v>
      </c>
      <c r="F1681">
        <v>2.38</v>
      </c>
      <c r="G1681" t="s">
        <v>130</v>
      </c>
      <c r="H1681">
        <v>35.911999999999999</v>
      </c>
      <c r="I1681">
        <v>-117.693</v>
      </c>
      <c r="J1681">
        <v>2.5</v>
      </c>
      <c r="K1681" t="s">
        <v>131</v>
      </c>
      <c r="L1681">
        <v>46</v>
      </c>
      <c r="M1681">
        <v>0.15</v>
      </c>
      <c r="N1681">
        <v>0.18</v>
      </c>
      <c r="O1681">
        <v>0.35</v>
      </c>
      <c r="P1681">
        <v>0</v>
      </c>
      <c r="Q1681">
        <v>135</v>
      </c>
      <c r="R1681">
        <v>90</v>
      </c>
      <c r="S1681">
        <v>-178</v>
      </c>
      <c r="T1681">
        <v>19</v>
      </c>
      <c r="U1681">
        <v>16</v>
      </c>
      <c r="V1681">
        <v>23</v>
      </c>
      <c r="W1681">
        <v>21</v>
      </c>
      <c r="X1681" t="s">
        <v>131</v>
      </c>
      <c r="Y1681">
        <v>96</v>
      </c>
      <c r="Z1681">
        <v>68</v>
      </c>
      <c r="AA1681">
        <v>19</v>
      </c>
      <c r="AB1681">
        <v>39</v>
      </c>
    </row>
    <row r="1682" spans="1:28" x14ac:dyDescent="0.2">
      <c r="A1682" s="4">
        <v>38509335</v>
      </c>
      <c r="B1682" s="1">
        <v>43656</v>
      </c>
      <c r="C1682" s="13">
        <v>1.283564814814815E-2</v>
      </c>
      <c r="D1682" t="s">
        <v>129</v>
      </c>
      <c r="E1682" t="s">
        <v>130</v>
      </c>
      <c r="F1682">
        <v>2.14</v>
      </c>
      <c r="G1682" t="s">
        <v>130</v>
      </c>
      <c r="H1682">
        <v>35.683999999999997</v>
      </c>
      <c r="I1682">
        <v>-117.465</v>
      </c>
      <c r="J1682">
        <v>0.9</v>
      </c>
      <c r="K1682" t="s">
        <v>131</v>
      </c>
      <c r="L1682">
        <v>54</v>
      </c>
      <c r="M1682">
        <v>0.18</v>
      </c>
      <c r="N1682">
        <v>0.22</v>
      </c>
      <c r="O1682">
        <v>0.37</v>
      </c>
      <c r="P1682">
        <v>0</v>
      </c>
      <c r="Q1682">
        <v>293</v>
      </c>
      <c r="R1682">
        <v>52</v>
      </c>
      <c r="S1682">
        <v>-170</v>
      </c>
      <c r="T1682">
        <v>15</v>
      </c>
      <c r="U1682">
        <v>22</v>
      </c>
      <c r="V1682">
        <v>23</v>
      </c>
      <c r="W1682">
        <v>20</v>
      </c>
      <c r="X1682" t="s">
        <v>131</v>
      </c>
      <c r="Y1682">
        <v>94</v>
      </c>
      <c r="Z1682">
        <v>72</v>
      </c>
      <c r="AA1682">
        <v>23</v>
      </c>
      <c r="AB1682">
        <v>45</v>
      </c>
    </row>
    <row r="1683" spans="1:28" ht="17" x14ac:dyDescent="0.25">
      <c r="A1683" s="3">
        <v>38509359</v>
      </c>
      <c r="B1683" s="1">
        <v>43656</v>
      </c>
      <c r="C1683" s="13">
        <v>1.4843171296296297E-2</v>
      </c>
      <c r="D1683" t="s">
        <v>129</v>
      </c>
      <c r="E1683" t="s">
        <v>130</v>
      </c>
      <c r="F1683">
        <v>2.66</v>
      </c>
      <c r="G1683" t="s">
        <v>130</v>
      </c>
      <c r="H1683">
        <v>35.875999999999998</v>
      </c>
      <c r="I1683">
        <v>-117.67700000000001</v>
      </c>
      <c r="J1683">
        <v>2.8</v>
      </c>
      <c r="K1683" t="s">
        <v>131</v>
      </c>
      <c r="L1683">
        <v>103</v>
      </c>
      <c r="M1683">
        <v>0.19</v>
      </c>
      <c r="N1683">
        <v>0.13</v>
      </c>
      <c r="O1683">
        <v>0.26</v>
      </c>
      <c r="P1683">
        <v>0</v>
      </c>
      <c r="Q1683">
        <v>171</v>
      </c>
      <c r="R1683">
        <v>80</v>
      </c>
      <c r="S1683">
        <v>174</v>
      </c>
      <c r="T1683">
        <v>20</v>
      </c>
      <c r="U1683">
        <v>23</v>
      </c>
      <c r="V1683">
        <v>28</v>
      </c>
      <c r="W1683">
        <v>17</v>
      </c>
      <c r="X1683" t="s">
        <v>131</v>
      </c>
      <c r="Y1683">
        <v>90</v>
      </c>
      <c r="Z1683">
        <v>63</v>
      </c>
      <c r="AA1683">
        <v>23</v>
      </c>
      <c r="AB1683">
        <v>48</v>
      </c>
    </row>
    <row r="1684" spans="1:28" x14ac:dyDescent="0.2">
      <c r="A1684" s="4">
        <v>38509543</v>
      </c>
      <c r="B1684" s="1">
        <v>43656</v>
      </c>
      <c r="C1684" s="13">
        <v>2.6289004629629631E-2</v>
      </c>
      <c r="D1684" t="s">
        <v>129</v>
      </c>
      <c r="E1684" t="s">
        <v>130</v>
      </c>
      <c r="F1684">
        <v>2.52</v>
      </c>
      <c r="G1684" t="s">
        <v>130</v>
      </c>
      <c r="H1684">
        <v>35.683</v>
      </c>
      <c r="I1684">
        <v>-117.521</v>
      </c>
      <c r="J1684">
        <v>9.1999999999999993</v>
      </c>
      <c r="K1684" t="s">
        <v>131</v>
      </c>
      <c r="L1684">
        <v>76</v>
      </c>
      <c r="M1684">
        <v>0.12</v>
      </c>
      <c r="N1684">
        <v>0.13</v>
      </c>
      <c r="O1684">
        <v>0.26</v>
      </c>
      <c r="P1684">
        <v>0</v>
      </c>
      <c r="Q1684">
        <v>132</v>
      </c>
      <c r="R1684">
        <v>61</v>
      </c>
      <c r="S1684">
        <v>161</v>
      </c>
      <c r="T1684">
        <v>23</v>
      </c>
      <c r="U1684">
        <v>21</v>
      </c>
      <c r="V1684">
        <v>25</v>
      </c>
      <c r="W1684">
        <v>12</v>
      </c>
      <c r="X1684" t="s">
        <v>131</v>
      </c>
      <c r="Y1684">
        <v>91</v>
      </c>
      <c r="Z1684">
        <v>31</v>
      </c>
      <c r="AA1684">
        <v>27</v>
      </c>
      <c r="AB1684">
        <v>113</v>
      </c>
    </row>
    <row r="1685" spans="1:28" x14ac:dyDescent="0.2">
      <c r="A1685" s="4">
        <v>38509559</v>
      </c>
      <c r="B1685" s="1">
        <v>43656</v>
      </c>
      <c r="C1685" s="13">
        <v>2.6898148148148147E-2</v>
      </c>
      <c r="D1685" t="s">
        <v>129</v>
      </c>
      <c r="E1685" t="s">
        <v>130</v>
      </c>
      <c r="F1685">
        <v>2.2400000000000002</v>
      </c>
      <c r="G1685" t="s">
        <v>130</v>
      </c>
      <c r="H1685">
        <v>35.896000000000001</v>
      </c>
      <c r="I1685">
        <v>-117.73099999999999</v>
      </c>
      <c r="J1685">
        <v>7.3</v>
      </c>
      <c r="K1685" t="s">
        <v>131</v>
      </c>
      <c r="L1685">
        <v>50</v>
      </c>
      <c r="M1685">
        <v>0.17</v>
      </c>
      <c r="N1685">
        <v>0.21</v>
      </c>
      <c r="O1685">
        <v>0.68</v>
      </c>
      <c r="P1685">
        <v>0</v>
      </c>
      <c r="Q1685">
        <v>177</v>
      </c>
      <c r="R1685">
        <v>87</v>
      </c>
      <c r="S1685">
        <v>171</v>
      </c>
      <c r="T1685">
        <v>22</v>
      </c>
      <c r="U1685">
        <v>22</v>
      </c>
      <c r="V1685">
        <v>23</v>
      </c>
      <c r="W1685">
        <v>5</v>
      </c>
      <c r="X1685" t="s">
        <v>131</v>
      </c>
      <c r="Y1685">
        <v>95</v>
      </c>
      <c r="Z1685">
        <v>39</v>
      </c>
      <c r="AA1685">
        <v>18</v>
      </c>
      <c r="AB1685">
        <v>96</v>
      </c>
    </row>
    <row r="1686" spans="1:28" x14ac:dyDescent="0.2">
      <c r="A1686" s="4">
        <v>38509895</v>
      </c>
      <c r="B1686" s="1">
        <v>43656</v>
      </c>
      <c r="C1686" s="13">
        <v>4.7243171296296294E-2</v>
      </c>
      <c r="D1686" t="s">
        <v>129</v>
      </c>
      <c r="E1686" t="s">
        <v>130</v>
      </c>
      <c r="F1686">
        <v>2.2200000000000002</v>
      </c>
      <c r="G1686" t="s">
        <v>130</v>
      </c>
      <c r="H1686">
        <v>35.628</v>
      </c>
      <c r="I1686">
        <v>-117.434</v>
      </c>
      <c r="J1686">
        <v>8.6</v>
      </c>
      <c r="K1686" t="s">
        <v>131</v>
      </c>
      <c r="L1686">
        <v>52</v>
      </c>
      <c r="M1686">
        <v>0.18</v>
      </c>
      <c r="N1686">
        <v>0.28999999999999998</v>
      </c>
      <c r="O1686">
        <v>0.49</v>
      </c>
      <c r="P1686">
        <v>0</v>
      </c>
      <c r="Q1686">
        <v>131</v>
      </c>
      <c r="R1686">
        <v>86</v>
      </c>
      <c r="S1686">
        <v>179</v>
      </c>
      <c r="T1686">
        <v>20</v>
      </c>
      <c r="U1686">
        <v>24</v>
      </c>
      <c r="V1686">
        <v>22</v>
      </c>
      <c r="W1686">
        <v>26</v>
      </c>
      <c r="X1686" t="s">
        <v>131</v>
      </c>
      <c r="Y1686">
        <v>90</v>
      </c>
      <c r="Z1686">
        <v>24</v>
      </c>
      <c r="AA1686">
        <v>20</v>
      </c>
      <c r="AB1686">
        <v>140</v>
      </c>
    </row>
    <row r="1687" spans="1:28" ht="17" x14ac:dyDescent="0.25">
      <c r="A1687" s="3">
        <v>38510015</v>
      </c>
      <c r="B1687" s="1">
        <v>43656</v>
      </c>
      <c r="C1687" s="13">
        <v>5.3266550925925922E-2</v>
      </c>
      <c r="D1687" t="s">
        <v>129</v>
      </c>
      <c r="E1687" t="s">
        <v>130</v>
      </c>
      <c r="F1687">
        <v>2.4700000000000002</v>
      </c>
      <c r="G1687" t="s">
        <v>130</v>
      </c>
      <c r="H1687">
        <v>35.631</v>
      </c>
      <c r="I1687">
        <v>-117.45</v>
      </c>
      <c r="J1687">
        <v>1.7</v>
      </c>
      <c r="K1687" t="s">
        <v>131</v>
      </c>
      <c r="L1687">
        <v>89</v>
      </c>
      <c r="M1687">
        <v>0.14000000000000001</v>
      </c>
      <c r="N1687">
        <v>0.13</v>
      </c>
      <c r="O1687">
        <v>0.2</v>
      </c>
      <c r="P1687">
        <v>0</v>
      </c>
      <c r="Q1687">
        <v>55</v>
      </c>
      <c r="R1687">
        <v>14</v>
      </c>
      <c r="S1687">
        <v>37</v>
      </c>
      <c r="T1687">
        <v>23</v>
      </c>
      <c r="U1687">
        <v>13</v>
      </c>
      <c r="V1687">
        <v>30</v>
      </c>
      <c r="W1687">
        <v>18</v>
      </c>
      <c r="X1687" t="s">
        <v>131</v>
      </c>
      <c r="Y1687">
        <v>95</v>
      </c>
      <c r="Z1687">
        <v>72</v>
      </c>
      <c r="AA1687">
        <v>28</v>
      </c>
      <c r="AB1687">
        <v>41</v>
      </c>
    </row>
    <row r="1688" spans="1:28" x14ac:dyDescent="0.2">
      <c r="A1688" s="4">
        <v>38510311</v>
      </c>
      <c r="B1688" s="1">
        <v>43656</v>
      </c>
      <c r="C1688" s="13">
        <v>6.9619791666666667E-2</v>
      </c>
      <c r="D1688" t="s">
        <v>129</v>
      </c>
      <c r="E1688" t="s">
        <v>130</v>
      </c>
      <c r="F1688">
        <v>2.12</v>
      </c>
      <c r="G1688" t="s">
        <v>130</v>
      </c>
      <c r="H1688">
        <v>35.677</v>
      </c>
      <c r="I1688">
        <v>-117.512</v>
      </c>
      <c r="J1688">
        <v>3.3</v>
      </c>
      <c r="K1688" t="s">
        <v>131</v>
      </c>
      <c r="L1688">
        <v>51</v>
      </c>
      <c r="M1688">
        <v>0.18</v>
      </c>
      <c r="N1688">
        <v>0.23</v>
      </c>
      <c r="O1688">
        <v>0.35</v>
      </c>
      <c r="P1688">
        <v>0</v>
      </c>
      <c r="Q1688">
        <v>48</v>
      </c>
      <c r="R1688">
        <v>32</v>
      </c>
      <c r="S1688">
        <v>-78</v>
      </c>
      <c r="T1688">
        <v>22</v>
      </c>
      <c r="U1688">
        <v>17</v>
      </c>
      <c r="V1688">
        <v>22</v>
      </c>
      <c r="W1688">
        <v>11</v>
      </c>
      <c r="X1688" t="s">
        <v>131</v>
      </c>
      <c r="Y1688">
        <v>100</v>
      </c>
      <c r="Z1688">
        <v>61</v>
      </c>
      <c r="AA1688">
        <v>20</v>
      </c>
      <c r="AB1688">
        <v>54</v>
      </c>
    </row>
    <row r="1689" spans="1:28" x14ac:dyDescent="0.2">
      <c r="A1689" s="4">
        <v>38510319</v>
      </c>
      <c r="B1689" s="1">
        <v>43656</v>
      </c>
      <c r="C1689" s="13">
        <v>7.1558217592592593E-2</v>
      </c>
      <c r="D1689" t="s">
        <v>129</v>
      </c>
      <c r="E1689" t="s">
        <v>130</v>
      </c>
      <c r="F1689">
        <v>3.96</v>
      </c>
      <c r="G1689" t="s">
        <v>47</v>
      </c>
      <c r="H1689">
        <v>35.901000000000003</v>
      </c>
      <c r="I1689">
        <v>-117.69</v>
      </c>
      <c r="J1689">
        <v>2.4</v>
      </c>
      <c r="K1689" t="s">
        <v>131</v>
      </c>
      <c r="L1689">
        <v>124</v>
      </c>
      <c r="M1689">
        <v>0.16</v>
      </c>
      <c r="N1689">
        <v>0.1</v>
      </c>
      <c r="O1689">
        <v>0.19</v>
      </c>
      <c r="P1689">
        <v>0</v>
      </c>
      <c r="Q1689">
        <v>151</v>
      </c>
      <c r="R1689">
        <v>28</v>
      </c>
      <c r="S1689">
        <v>88</v>
      </c>
      <c r="T1689">
        <v>35</v>
      </c>
      <c r="U1689">
        <v>52</v>
      </c>
      <c r="V1689">
        <v>44</v>
      </c>
      <c r="W1689">
        <v>28</v>
      </c>
      <c r="X1689" t="s">
        <v>132</v>
      </c>
      <c r="Y1689">
        <v>55</v>
      </c>
      <c r="Z1689">
        <v>68</v>
      </c>
      <c r="AA1689">
        <v>37</v>
      </c>
      <c r="AB1689">
        <v>37</v>
      </c>
    </row>
    <row r="1690" spans="1:28" x14ac:dyDescent="0.2">
      <c r="A1690" s="4">
        <v>38510327</v>
      </c>
      <c r="B1690" s="1">
        <v>43656</v>
      </c>
      <c r="C1690" s="13">
        <v>7.2691666666666668E-2</v>
      </c>
      <c r="D1690" t="s">
        <v>129</v>
      </c>
      <c r="E1690" t="s">
        <v>130</v>
      </c>
      <c r="F1690">
        <v>2.36</v>
      </c>
      <c r="G1690" t="s">
        <v>130</v>
      </c>
      <c r="H1690">
        <v>35.906999999999996</v>
      </c>
      <c r="I1690">
        <v>-117.68899999999999</v>
      </c>
      <c r="J1690">
        <v>2</v>
      </c>
      <c r="K1690" t="s">
        <v>131</v>
      </c>
      <c r="L1690">
        <v>36</v>
      </c>
      <c r="M1690">
        <v>0.11</v>
      </c>
      <c r="N1690">
        <v>0.13</v>
      </c>
      <c r="O1690">
        <v>0.23</v>
      </c>
      <c r="P1690">
        <v>0</v>
      </c>
      <c r="Q1690">
        <v>340</v>
      </c>
      <c r="R1690">
        <v>25</v>
      </c>
      <c r="S1690">
        <v>-144</v>
      </c>
      <c r="T1690">
        <v>30</v>
      </c>
      <c r="U1690">
        <v>33</v>
      </c>
      <c r="V1690">
        <v>16</v>
      </c>
      <c r="W1690">
        <v>28</v>
      </c>
      <c r="X1690" t="s">
        <v>133</v>
      </c>
      <c r="Y1690">
        <v>74</v>
      </c>
      <c r="Z1690">
        <v>58</v>
      </c>
      <c r="AA1690">
        <v>5</v>
      </c>
      <c r="AB1690">
        <v>60</v>
      </c>
    </row>
    <row r="1691" spans="1:28" ht="17" x14ac:dyDescent="0.25">
      <c r="A1691" s="3">
        <v>38510375</v>
      </c>
      <c r="B1691" s="1">
        <v>43656</v>
      </c>
      <c r="C1691" s="13">
        <v>7.4522685185185178E-2</v>
      </c>
      <c r="D1691" t="s">
        <v>129</v>
      </c>
      <c r="E1691" t="s">
        <v>130</v>
      </c>
      <c r="F1691">
        <v>2.93</v>
      </c>
      <c r="G1691" t="s">
        <v>130</v>
      </c>
      <c r="H1691">
        <v>35.906999999999996</v>
      </c>
      <c r="I1691">
        <v>-117.68899999999999</v>
      </c>
      <c r="J1691">
        <v>2.6</v>
      </c>
      <c r="K1691" t="s">
        <v>131</v>
      </c>
      <c r="L1691">
        <v>123</v>
      </c>
      <c r="M1691">
        <v>0.15</v>
      </c>
      <c r="N1691">
        <v>0.09</v>
      </c>
      <c r="O1691">
        <v>0.17</v>
      </c>
      <c r="P1691">
        <v>0</v>
      </c>
      <c r="Q1691">
        <v>326</v>
      </c>
      <c r="R1691">
        <v>65</v>
      </c>
      <c r="S1691">
        <v>-166</v>
      </c>
      <c r="T1691">
        <v>23</v>
      </c>
      <c r="U1691">
        <v>20</v>
      </c>
      <c r="V1691">
        <v>28</v>
      </c>
      <c r="W1691">
        <v>4</v>
      </c>
      <c r="X1691" t="s">
        <v>131</v>
      </c>
      <c r="Y1691">
        <v>92</v>
      </c>
      <c r="Z1691">
        <v>69</v>
      </c>
      <c r="AA1691">
        <v>22</v>
      </c>
      <c r="AB1691">
        <v>26</v>
      </c>
    </row>
    <row r="1692" spans="1:28" ht="17" x14ac:dyDescent="0.25">
      <c r="A1692" s="3">
        <v>38510943</v>
      </c>
      <c r="B1692" s="1">
        <v>43656</v>
      </c>
      <c r="C1692" s="13">
        <v>0.10675682870370369</v>
      </c>
      <c r="D1692" t="s">
        <v>129</v>
      </c>
      <c r="E1692" t="s">
        <v>130</v>
      </c>
      <c r="F1692">
        <v>2.59</v>
      </c>
      <c r="G1692" t="s">
        <v>130</v>
      </c>
      <c r="H1692">
        <v>35.686999999999998</v>
      </c>
      <c r="I1692">
        <v>-117.52500000000001</v>
      </c>
      <c r="J1692">
        <v>9.3000000000000007</v>
      </c>
      <c r="K1692" t="s">
        <v>131</v>
      </c>
      <c r="L1692">
        <v>85</v>
      </c>
      <c r="M1692">
        <v>0.19</v>
      </c>
      <c r="N1692">
        <v>0.15</v>
      </c>
      <c r="O1692">
        <v>0.31</v>
      </c>
      <c r="P1692">
        <v>0</v>
      </c>
      <c r="Q1692">
        <v>150</v>
      </c>
      <c r="R1692">
        <v>78</v>
      </c>
      <c r="S1692">
        <v>-176</v>
      </c>
      <c r="T1692">
        <v>25</v>
      </c>
      <c r="U1692">
        <v>23</v>
      </c>
      <c r="V1692">
        <v>27</v>
      </c>
      <c r="W1692">
        <v>13</v>
      </c>
      <c r="X1692" t="s">
        <v>131</v>
      </c>
      <c r="Y1692">
        <v>88</v>
      </c>
      <c r="Z1692">
        <v>32</v>
      </c>
      <c r="AA1692">
        <v>21</v>
      </c>
      <c r="AB1692">
        <v>118</v>
      </c>
    </row>
    <row r="1693" spans="1:28" x14ac:dyDescent="0.2">
      <c r="A1693" s="4">
        <v>38511023</v>
      </c>
      <c r="B1693" s="1">
        <v>43656</v>
      </c>
      <c r="C1693" s="13">
        <v>0.11077233796296297</v>
      </c>
      <c r="D1693" t="s">
        <v>129</v>
      </c>
      <c r="E1693" t="s">
        <v>130</v>
      </c>
      <c r="F1693">
        <v>2.17</v>
      </c>
      <c r="G1693" t="s">
        <v>130</v>
      </c>
      <c r="H1693">
        <v>35.673999999999999</v>
      </c>
      <c r="I1693">
        <v>-117.54</v>
      </c>
      <c r="J1693">
        <v>7.4</v>
      </c>
      <c r="K1693" t="s">
        <v>131</v>
      </c>
      <c r="L1693">
        <v>47</v>
      </c>
      <c r="M1693">
        <v>0.16</v>
      </c>
      <c r="N1693">
        <v>0.22</v>
      </c>
      <c r="O1693">
        <v>0.54</v>
      </c>
      <c r="P1693">
        <v>0</v>
      </c>
      <c r="Q1693">
        <v>169</v>
      </c>
      <c r="R1693">
        <v>60</v>
      </c>
      <c r="S1693">
        <v>-144</v>
      </c>
      <c r="T1693">
        <v>31</v>
      </c>
      <c r="U1693">
        <v>28</v>
      </c>
      <c r="V1693">
        <v>21</v>
      </c>
      <c r="W1693">
        <v>22</v>
      </c>
      <c r="X1693" t="s">
        <v>133</v>
      </c>
      <c r="Y1693">
        <v>75</v>
      </c>
      <c r="Z1693">
        <v>25</v>
      </c>
      <c r="AA1693">
        <v>17</v>
      </c>
      <c r="AB1693">
        <v>120</v>
      </c>
    </row>
    <row r="1694" spans="1:28" ht="17" x14ac:dyDescent="0.25">
      <c r="A1694" s="3">
        <v>38511079</v>
      </c>
      <c r="B1694" s="1">
        <v>43656</v>
      </c>
      <c r="C1694" s="13">
        <v>0.11473576388888888</v>
      </c>
      <c r="D1694" t="s">
        <v>129</v>
      </c>
      <c r="E1694" t="s">
        <v>130</v>
      </c>
      <c r="F1694">
        <v>2.4300000000000002</v>
      </c>
      <c r="G1694" t="s">
        <v>130</v>
      </c>
      <c r="H1694">
        <v>35.905000000000001</v>
      </c>
      <c r="I1694">
        <v>-117.69</v>
      </c>
      <c r="J1694">
        <v>1.4</v>
      </c>
      <c r="K1694" t="s">
        <v>131</v>
      </c>
      <c r="L1694">
        <v>45</v>
      </c>
      <c r="M1694">
        <v>0.23</v>
      </c>
      <c r="N1694">
        <v>0.25</v>
      </c>
      <c r="O1694">
        <v>0.45</v>
      </c>
      <c r="P1694">
        <v>0</v>
      </c>
      <c r="Q1694">
        <v>5</v>
      </c>
      <c r="R1694">
        <v>33</v>
      </c>
      <c r="S1694">
        <v>-97</v>
      </c>
      <c r="T1694">
        <v>43</v>
      </c>
      <c r="U1694">
        <v>45</v>
      </c>
      <c r="V1694">
        <v>20</v>
      </c>
      <c r="W1694">
        <v>41</v>
      </c>
      <c r="X1694" t="s">
        <v>134</v>
      </c>
      <c r="Y1694">
        <v>50</v>
      </c>
      <c r="Z1694">
        <v>68</v>
      </c>
      <c r="AA1694">
        <v>20</v>
      </c>
      <c r="AB1694">
        <v>41</v>
      </c>
    </row>
    <row r="1695" spans="1:28" x14ac:dyDescent="0.2">
      <c r="A1695" s="4">
        <v>38511279</v>
      </c>
      <c r="B1695" s="1">
        <v>43656</v>
      </c>
      <c r="C1695" s="13">
        <v>0.12428379629629631</v>
      </c>
      <c r="D1695" t="s">
        <v>129</v>
      </c>
      <c r="E1695" t="s">
        <v>130</v>
      </c>
      <c r="F1695">
        <v>2.08</v>
      </c>
      <c r="G1695" t="s">
        <v>130</v>
      </c>
      <c r="H1695">
        <v>35.905999999999999</v>
      </c>
      <c r="I1695">
        <v>-117.727</v>
      </c>
      <c r="J1695">
        <v>6.3</v>
      </c>
      <c r="K1695" t="s">
        <v>131</v>
      </c>
      <c r="L1695">
        <v>47</v>
      </c>
      <c r="M1695">
        <v>0.15</v>
      </c>
      <c r="N1695">
        <v>0.18</v>
      </c>
      <c r="O1695">
        <v>0.52</v>
      </c>
      <c r="P1695">
        <v>0</v>
      </c>
      <c r="Q1695">
        <v>350</v>
      </c>
      <c r="R1695">
        <v>89</v>
      </c>
      <c r="S1695">
        <v>-172</v>
      </c>
      <c r="T1695">
        <v>23</v>
      </c>
      <c r="U1695">
        <v>26</v>
      </c>
      <c r="V1695">
        <v>20</v>
      </c>
      <c r="W1695">
        <v>5</v>
      </c>
      <c r="X1695" t="s">
        <v>131</v>
      </c>
      <c r="Y1695">
        <v>81</v>
      </c>
      <c r="Z1695">
        <v>39</v>
      </c>
      <c r="AA1695">
        <v>15</v>
      </c>
      <c r="AB1695">
        <v>110</v>
      </c>
    </row>
    <row r="1696" spans="1:28" x14ac:dyDescent="0.2">
      <c r="A1696" s="4">
        <v>38511295</v>
      </c>
      <c r="B1696" s="1">
        <v>43656</v>
      </c>
      <c r="C1696" s="13">
        <v>0.12586331018518518</v>
      </c>
      <c r="D1696" t="s">
        <v>129</v>
      </c>
      <c r="E1696" t="s">
        <v>130</v>
      </c>
      <c r="F1696">
        <v>2.1</v>
      </c>
      <c r="G1696" t="s">
        <v>130</v>
      </c>
      <c r="H1696">
        <v>35.679000000000002</v>
      </c>
      <c r="I1696">
        <v>-117.476</v>
      </c>
      <c r="J1696">
        <v>6.7</v>
      </c>
      <c r="K1696" t="s">
        <v>131</v>
      </c>
      <c r="L1696">
        <v>49</v>
      </c>
      <c r="M1696">
        <v>0.15</v>
      </c>
      <c r="N1696">
        <v>0.24</v>
      </c>
      <c r="O1696">
        <v>0.49</v>
      </c>
      <c r="P1696">
        <v>0</v>
      </c>
      <c r="Q1696">
        <v>319</v>
      </c>
      <c r="R1696">
        <v>38</v>
      </c>
      <c r="S1696">
        <v>-144</v>
      </c>
      <c r="T1696">
        <v>29</v>
      </c>
      <c r="U1696">
        <v>37</v>
      </c>
      <c r="V1696">
        <v>22</v>
      </c>
      <c r="W1696">
        <v>48</v>
      </c>
      <c r="X1696" t="s">
        <v>133</v>
      </c>
      <c r="Y1696">
        <v>64</v>
      </c>
      <c r="Z1696">
        <v>20</v>
      </c>
      <c r="AA1696">
        <v>19</v>
      </c>
      <c r="AB1696">
        <v>127</v>
      </c>
    </row>
    <row r="1697" spans="1:28" x14ac:dyDescent="0.2">
      <c r="A1697" s="4">
        <v>38511359</v>
      </c>
      <c r="B1697" s="1">
        <v>43656</v>
      </c>
      <c r="C1697" s="13">
        <v>0.1295125</v>
      </c>
      <c r="D1697" t="s">
        <v>129</v>
      </c>
      <c r="E1697" t="s">
        <v>130</v>
      </c>
      <c r="F1697">
        <v>2.21</v>
      </c>
      <c r="G1697" t="s">
        <v>130</v>
      </c>
      <c r="H1697">
        <v>35.826999999999998</v>
      </c>
      <c r="I1697">
        <v>-117.67</v>
      </c>
      <c r="J1697">
        <v>4.2</v>
      </c>
      <c r="K1697" t="s">
        <v>131</v>
      </c>
      <c r="L1697">
        <v>55</v>
      </c>
      <c r="M1697">
        <v>0.19</v>
      </c>
      <c r="N1697">
        <v>0.22</v>
      </c>
      <c r="O1697">
        <v>0.54</v>
      </c>
      <c r="P1697">
        <v>0</v>
      </c>
      <c r="Q1697">
        <v>304</v>
      </c>
      <c r="R1697">
        <v>77</v>
      </c>
      <c r="S1697">
        <v>159</v>
      </c>
      <c r="T1697">
        <v>15</v>
      </c>
      <c r="U1697">
        <v>17</v>
      </c>
      <c r="V1697">
        <v>27</v>
      </c>
      <c r="W1697">
        <v>32</v>
      </c>
      <c r="X1697" t="s">
        <v>131</v>
      </c>
      <c r="Y1697">
        <v>100</v>
      </c>
      <c r="Z1697">
        <v>42</v>
      </c>
      <c r="AA1697">
        <v>20</v>
      </c>
      <c r="AB1697">
        <v>75</v>
      </c>
    </row>
    <row r="1698" spans="1:28" x14ac:dyDescent="0.2">
      <c r="A1698" s="4">
        <v>38511383</v>
      </c>
      <c r="B1698" s="1">
        <v>43656</v>
      </c>
      <c r="C1698" s="13">
        <v>0.13116562500000001</v>
      </c>
      <c r="D1698" t="s">
        <v>129</v>
      </c>
      <c r="E1698" t="s">
        <v>130</v>
      </c>
      <c r="F1698">
        <v>2.0299999999999998</v>
      </c>
      <c r="G1698" t="s">
        <v>130</v>
      </c>
      <c r="H1698">
        <v>35.581000000000003</v>
      </c>
      <c r="I1698">
        <v>-117.40600000000001</v>
      </c>
      <c r="J1698">
        <v>2.7</v>
      </c>
      <c r="K1698" t="s">
        <v>131</v>
      </c>
      <c r="L1698">
        <v>48</v>
      </c>
      <c r="M1698">
        <v>0.22</v>
      </c>
      <c r="N1698">
        <v>0.34</v>
      </c>
      <c r="O1698">
        <v>0.45</v>
      </c>
      <c r="P1698">
        <v>0</v>
      </c>
      <c r="Q1698">
        <v>307</v>
      </c>
      <c r="R1698">
        <v>86</v>
      </c>
      <c r="S1698">
        <v>172</v>
      </c>
      <c r="T1698">
        <v>23</v>
      </c>
      <c r="U1698">
        <v>24</v>
      </c>
      <c r="V1698">
        <v>21</v>
      </c>
      <c r="W1698">
        <v>26</v>
      </c>
      <c r="X1698" t="s">
        <v>131</v>
      </c>
      <c r="Y1698">
        <v>90</v>
      </c>
      <c r="Z1698">
        <v>60</v>
      </c>
      <c r="AA1698">
        <v>15</v>
      </c>
      <c r="AB1698">
        <v>67</v>
      </c>
    </row>
    <row r="1699" spans="1:28" ht="17" x14ac:dyDescent="0.25">
      <c r="A1699" s="3">
        <v>38511719</v>
      </c>
      <c r="B1699" s="1">
        <v>43656</v>
      </c>
      <c r="C1699" s="13">
        <v>0.15480208333333334</v>
      </c>
      <c r="D1699" t="s">
        <v>129</v>
      </c>
      <c r="E1699" t="s">
        <v>130</v>
      </c>
      <c r="F1699">
        <v>3.61</v>
      </c>
      <c r="G1699" t="s">
        <v>48</v>
      </c>
      <c r="H1699">
        <v>35.643000000000001</v>
      </c>
      <c r="I1699">
        <v>-117.449</v>
      </c>
      <c r="J1699">
        <v>10.6</v>
      </c>
      <c r="K1699" t="s">
        <v>131</v>
      </c>
      <c r="L1699">
        <v>151</v>
      </c>
      <c r="M1699">
        <v>0.14000000000000001</v>
      </c>
      <c r="N1699">
        <v>0.1</v>
      </c>
      <c r="O1699">
        <v>0.16</v>
      </c>
      <c r="P1699">
        <v>0</v>
      </c>
      <c r="Q1699">
        <v>294</v>
      </c>
      <c r="R1699">
        <v>70</v>
      </c>
      <c r="S1699">
        <v>-167</v>
      </c>
      <c r="T1699">
        <v>14</v>
      </c>
      <c r="U1699">
        <v>15</v>
      </c>
      <c r="V1699">
        <v>126</v>
      </c>
      <c r="W1699">
        <v>28</v>
      </c>
      <c r="X1699" t="s">
        <v>131</v>
      </c>
      <c r="Y1699">
        <v>100</v>
      </c>
      <c r="Z1699">
        <v>54</v>
      </c>
      <c r="AA1699">
        <v>46</v>
      </c>
      <c r="AB1699">
        <v>117</v>
      </c>
    </row>
    <row r="1700" spans="1:28" x14ac:dyDescent="0.2">
      <c r="A1700" s="4">
        <v>38512047</v>
      </c>
      <c r="B1700" s="1">
        <v>43656</v>
      </c>
      <c r="C1700" s="13">
        <v>0.17450208333333331</v>
      </c>
      <c r="D1700" t="s">
        <v>129</v>
      </c>
      <c r="E1700" t="s">
        <v>130</v>
      </c>
      <c r="F1700">
        <v>2.2000000000000002</v>
      </c>
      <c r="G1700" t="s">
        <v>130</v>
      </c>
      <c r="H1700">
        <v>35.947000000000003</v>
      </c>
      <c r="I1700">
        <v>-117.726</v>
      </c>
      <c r="J1700">
        <v>0.6</v>
      </c>
      <c r="K1700" t="s">
        <v>131</v>
      </c>
      <c r="L1700">
        <v>48</v>
      </c>
      <c r="M1700">
        <v>0.23</v>
      </c>
      <c r="N1700">
        <v>0.25</v>
      </c>
      <c r="O1700">
        <v>0.44</v>
      </c>
      <c r="P1700">
        <v>0</v>
      </c>
      <c r="Q1700">
        <v>128</v>
      </c>
      <c r="R1700">
        <v>85</v>
      </c>
      <c r="S1700">
        <v>151</v>
      </c>
      <c r="T1700">
        <v>22</v>
      </c>
      <c r="U1700">
        <v>21</v>
      </c>
      <c r="V1700">
        <v>24</v>
      </c>
      <c r="W1700">
        <v>29</v>
      </c>
      <c r="X1700" t="s">
        <v>131</v>
      </c>
      <c r="Y1700">
        <v>91</v>
      </c>
      <c r="Z1700">
        <v>71</v>
      </c>
      <c r="AA1700">
        <v>19</v>
      </c>
      <c r="AB1700">
        <v>43</v>
      </c>
    </row>
    <row r="1701" spans="1:28" x14ac:dyDescent="0.2">
      <c r="A1701" s="4">
        <v>38512087</v>
      </c>
      <c r="B1701" s="1">
        <v>43656</v>
      </c>
      <c r="C1701" s="13">
        <v>0.17602442129629628</v>
      </c>
      <c r="D1701" t="s">
        <v>129</v>
      </c>
      <c r="E1701" t="s">
        <v>130</v>
      </c>
      <c r="F1701">
        <v>2</v>
      </c>
      <c r="G1701" t="s">
        <v>130</v>
      </c>
      <c r="H1701">
        <v>35.942</v>
      </c>
      <c r="I1701">
        <v>-117.723</v>
      </c>
      <c r="J1701">
        <v>2.1</v>
      </c>
      <c r="K1701" t="s">
        <v>131</v>
      </c>
      <c r="L1701">
        <v>45</v>
      </c>
      <c r="M1701">
        <v>0.14000000000000001</v>
      </c>
      <c r="N1701">
        <v>0.16</v>
      </c>
      <c r="O1701">
        <v>0.3</v>
      </c>
      <c r="P1701">
        <v>0</v>
      </c>
      <c r="Q1701">
        <v>317</v>
      </c>
      <c r="R1701">
        <v>74</v>
      </c>
      <c r="S1701">
        <v>179</v>
      </c>
      <c r="T1701">
        <v>23</v>
      </c>
      <c r="U1701">
        <v>24</v>
      </c>
      <c r="V1701">
        <v>17</v>
      </c>
      <c r="W1701">
        <v>12</v>
      </c>
      <c r="X1701" t="s">
        <v>131</v>
      </c>
      <c r="Y1701">
        <v>88</v>
      </c>
      <c r="Z1701">
        <v>65</v>
      </c>
      <c r="AA1701">
        <v>17</v>
      </c>
      <c r="AB1701">
        <v>37</v>
      </c>
    </row>
    <row r="1702" spans="1:28" ht="17" x14ac:dyDescent="0.25">
      <c r="A1702" s="3">
        <v>38512103</v>
      </c>
      <c r="B1702" s="1">
        <v>43656</v>
      </c>
      <c r="C1702" s="13">
        <v>0.17652500000000002</v>
      </c>
      <c r="D1702" t="s">
        <v>129</v>
      </c>
      <c r="E1702" t="s">
        <v>130</v>
      </c>
      <c r="F1702">
        <v>3.06</v>
      </c>
      <c r="G1702" t="s">
        <v>130</v>
      </c>
      <c r="H1702">
        <v>35.942999999999998</v>
      </c>
      <c r="I1702">
        <v>-117.682</v>
      </c>
      <c r="J1702">
        <v>3.6</v>
      </c>
      <c r="K1702" t="s">
        <v>131</v>
      </c>
      <c r="L1702">
        <v>118</v>
      </c>
      <c r="M1702">
        <v>0.17</v>
      </c>
      <c r="N1702">
        <v>0.11</v>
      </c>
      <c r="O1702">
        <v>0.25</v>
      </c>
      <c r="P1702">
        <v>0</v>
      </c>
      <c r="Q1702">
        <v>345</v>
      </c>
      <c r="R1702">
        <v>73</v>
      </c>
      <c r="S1702">
        <v>-140</v>
      </c>
      <c r="T1702">
        <v>18</v>
      </c>
      <c r="U1702">
        <v>19</v>
      </c>
      <c r="V1702">
        <v>60</v>
      </c>
      <c r="W1702">
        <v>32</v>
      </c>
      <c r="X1702" t="s">
        <v>131</v>
      </c>
      <c r="Y1702">
        <v>99</v>
      </c>
      <c r="Z1702">
        <v>67</v>
      </c>
      <c r="AA1702">
        <v>33</v>
      </c>
      <c r="AB1702">
        <v>52</v>
      </c>
    </row>
    <row r="1703" spans="1:28" x14ac:dyDescent="0.2">
      <c r="A1703" s="4">
        <v>38512183</v>
      </c>
      <c r="B1703" s="1">
        <v>43656</v>
      </c>
      <c r="C1703" s="13">
        <v>0.18308692129629631</v>
      </c>
      <c r="D1703" t="s">
        <v>129</v>
      </c>
      <c r="E1703" t="s">
        <v>130</v>
      </c>
      <c r="F1703">
        <v>2.1</v>
      </c>
      <c r="G1703" t="s">
        <v>130</v>
      </c>
      <c r="H1703">
        <v>35.679000000000002</v>
      </c>
      <c r="I1703">
        <v>-117.518</v>
      </c>
      <c r="J1703">
        <v>2.8</v>
      </c>
      <c r="K1703" t="s">
        <v>131</v>
      </c>
      <c r="L1703">
        <v>49</v>
      </c>
      <c r="M1703">
        <v>0.18</v>
      </c>
      <c r="N1703">
        <v>0.21</v>
      </c>
      <c r="O1703">
        <v>0.32</v>
      </c>
      <c r="P1703">
        <v>0</v>
      </c>
      <c r="Q1703">
        <v>315</v>
      </c>
      <c r="R1703">
        <v>62</v>
      </c>
      <c r="S1703">
        <v>175</v>
      </c>
      <c r="T1703">
        <v>28</v>
      </c>
      <c r="U1703">
        <v>24</v>
      </c>
      <c r="V1703">
        <v>20</v>
      </c>
      <c r="W1703">
        <v>20</v>
      </c>
      <c r="X1703" t="s">
        <v>133</v>
      </c>
      <c r="Y1703">
        <v>82</v>
      </c>
      <c r="Z1703">
        <v>58</v>
      </c>
      <c r="AA1703">
        <v>17</v>
      </c>
      <c r="AB1703">
        <v>71</v>
      </c>
    </row>
    <row r="1704" spans="1:28" x14ac:dyDescent="0.2">
      <c r="A1704" s="4">
        <v>38512351</v>
      </c>
      <c r="B1704" s="1">
        <v>43656</v>
      </c>
      <c r="C1704" s="13">
        <v>0.19309293981481482</v>
      </c>
      <c r="D1704" t="s">
        <v>129</v>
      </c>
      <c r="E1704" t="s">
        <v>130</v>
      </c>
      <c r="F1704">
        <v>2.0499999999999998</v>
      </c>
      <c r="G1704" t="s">
        <v>130</v>
      </c>
      <c r="H1704">
        <v>35.805999999999997</v>
      </c>
      <c r="I1704">
        <v>-117.65600000000001</v>
      </c>
      <c r="J1704">
        <v>2.8</v>
      </c>
      <c r="K1704" t="s">
        <v>131</v>
      </c>
      <c r="L1704">
        <v>48</v>
      </c>
      <c r="M1704">
        <v>0.16</v>
      </c>
      <c r="N1704">
        <v>0.17</v>
      </c>
      <c r="O1704">
        <v>0.28999999999999998</v>
      </c>
      <c r="P1704">
        <v>0</v>
      </c>
      <c r="Q1704">
        <v>289</v>
      </c>
      <c r="R1704">
        <v>13</v>
      </c>
      <c r="S1704">
        <v>-175</v>
      </c>
      <c r="T1704">
        <v>24</v>
      </c>
      <c r="U1704">
        <v>26</v>
      </c>
      <c r="V1704">
        <v>22</v>
      </c>
      <c r="W1704">
        <v>22</v>
      </c>
      <c r="X1704" t="s">
        <v>131</v>
      </c>
      <c r="Y1704">
        <v>83</v>
      </c>
      <c r="Z1704">
        <v>65</v>
      </c>
      <c r="AA1704">
        <v>18</v>
      </c>
      <c r="AB1704">
        <v>57</v>
      </c>
    </row>
    <row r="1705" spans="1:28" x14ac:dyDescent="0.2">
      <c r="A1705" s="4">
        <v>38512631</v>
      </c>
      <c r="B1705" s="1">
        <v>43656</v>
      </c>
      <c r="C1705" s="13">
        <v>0.20971087962962964</v>
      </c>
      <c r="D1705" t="s">
        <v>129</v>
      </c>
      <c r="E1705" t="s">
        <v>130</v>
      </c>
      <c r="F1705">
        <v>2.13</v>
      </c>
      <c r="G1705" t="s">
        <v>130</v>
      </c>
      <c r="H1705">
        <v>35.753999999999998</v>
      </c>
      <c r="I1705">
        <v>-117.577</v>
      </c>
      <c r="J1705">
        <v>3.4</v>
      </c>
      <c r="K1705" t="s">
        <v>131</v>
      </c>
      <c r="L1705">
        <v>40</v>
      </c>
      <c r="M1705">
        <v>0.22</v>
      </c>
      <c r="N1705">
        <v>0.32</v>
      </c>
      <c r="O1705">
        <v>0.62</v>
      </c>
      <c r="P1705">
        <v>0</v>
      </c>
      <c r="Q1705">
        <v>195</v>
      </c>
      <c r="R1705">
        <v>73</v>
      </c>
      <c r="S1705">
        <v>-133</v>
      </c>
      <c r="T1705">
        <v>23</v>
      </c>
      <c r="U1705">
        <v>19</v>
      </c>
      <c r="V1705">
        <v>18</v>
      </c>
      <c r="W1705">
        <v>19</v>
      </c>
      <c r="X1705" t="s">
        <v>131</v>
      </c>
      <c r="Y1705">
        <v>97</v>
      </c>
      <c r="Z1705">
        <v>64</v>
      </c>
      <c r="AA1705">
        <v>7</v>
      </c>
      <c r="AB1705">
        <v>68</v>
      </c>
    </row>
    <row r="1706" spans="1:28" x14ac:dyDescent="0.2">
      <c r="A1706" s="4">
        <v>38512919</v>
      </c>
      <c r="B1706" s="1">
        <v>43656</v>
      </c>
      <c r="C1706" s="13">
        <v>0.22973483796296298</v>
      </c>
      <c r="D1706" t="s">
        <v>129</v>
      </c>
      <c r="E1706" t="s">
        <v>130</v>
      </c>
      <c r="F1706">
        <v>2.25</v>
      </c>
      <c r="G1706" t="s">
        <v>130</v>
      </c>
      <c r="H1706">
        <v>35.908000000000001</v>
      </c>
      <c r="I1706">
        <v>-117.697</v>
      </c>
      <c r="J1706">
        <v>1.6</v>
      </c>
      <c r="K1706" t="s">
        <v>131</v>
      </c>
      <c r="L1706">
        <v>50</v>
      </c>
      <c r="M1706">
        <v>0.22</v>
      </c>
      <c r="N1706">
        <v>0.24</v>
      </c>
      <c r="O1706">
        <v>0.39</v>
      </c>
      <c r="P1706">
        <v>0</v>
      </c>
      <c r="Q1706">
        <v>308</v>
      </c>
      <c r="R1706">
        <v>89</v>
      </c>
      <c r="S1706">
        <v>173</v>
      </c>
      <c r="T1706">
        <v>18</v>
      </c>
      <c r="U1706">
        <v>14</v>
      </c>
      <c r="V1706">
        <v>22</v>
      </c>
      <c r="W1706">
        <v>4</v>
      </c>
      <c r="X1706" t="s">
        <v>131</v>
      </c>
      <c r="Y1706">
        <v>99</v>
      </c>
      <c r="Z1706">
        <v>69</v>
      </c>
      <c r="AA1706">
        <v>21</v>
      </c>
      <c r="AB1706">
        <v>47</v>
      </c>
    </row>
    <row r="1707" spans="1:28" ht="17" x14ac:dyDescent="0.25">
      <c r="A1707" s="3">
        <v>38513215</v>
      </c>
      <c r="B1707" s="1">
        <v>43656</v>
      </c>
      <c r="C1707" s="13">
        <v>0.24497199074074075</v>
      </c>
      <c r="D1707" t="s">
        <v>129</v>
      </c>
      <c r="E1707" t="s">
        <v>130</v>
      </c>
      <c r="F1707">
        <v>2.44</v>
      </c>
      <c r="G1707" t="s">
        <v>130</v>
      </c>
      <c r="H1707">
        <v>35.564999999999998</v>
      </c>
      <c r="I1707">
        <v>-117.40300000000001</v>
      </c>
      <c r="J1707">
        <v>2.9</v>
      </c>
      <c r="K1707" t="s">
        <v>131</v>
      </c>
      <c r="L1707">
        <v>55</v>
      </c>
      <c r="M1707">
        <v>0.16</v>
      </c>
      <c r="N1707">
        <v>0.23</v>
      </c>
      <c r="O1707">
        <v>0.32</v>
      </c>
      <c r="P1707">
        <v>0</v>
      </c>
      <c r="Q1707">
        <v>354</v>
      </c>
      <c r="R1707">
        <v>85</v>
      </c>
      <c r="S1707">
        <v>166</v>
      </c>
      <c r="T1707">
        <v>15</v>
      </c>
      <c r="U1707">
        <v>15</v>
      </c>
      <c r="V1707">
        <v>30</v>
      </c>
      <c r="W1707">
        <v>7</v>
      </c>
      <c r="X1707" t="s">
        <v>131</v>
      </c>
      <c r="Y1707">
        <v>99</v>
      </c>
      <c r="Z1707">
        <v>65</v>
      </c>
      <c r="AA1707">
        <v>25</v>
      </c>
      <c r="AB1707">
        <v>53</v>
      </c>
    </row>
    <row r="1708" spans="1:28" x14ac:dyDescent="0.2">
      <c r="A1708" s="4">
        <v>38513239</v>
      </c>
      <c r="B1708" s="1">
        <v>43656</v>
      </c>
      <c r="C1708" s="13">
        <v>0.24608877314814814</v>
      </c>
      <c r="D1708" t="s">
        <v>129</v>
      </c>
      <c r="E1708" t="s">
        <v>130</v>
      </c>
      <c r="F1708">
        <v>2.06</v>
      </c>
      <c r="G1708" t="s">
        <v>130</v>
      </c>
      <c r="H1708">
        <v>35.619999999999997</v>
      </c>
      <c r="I1708">
        <v>-117.44499999999999</v>
      </c>
      <c r="J1708">
        <v>6.9</v>
      </c>
      <c r="K1708" t="s">
        <v>131</v>
      </c>
      <c r="L1708">
        <v>41</v>
      </c>
      <c r="M1708">
        <v>0.12</v>
      </c>
      <c r="N1708">
        <v>0.22</v>
      </c>
      <c r="O1708">
        <v>0.36</v>
      </c>
      <c r="P1708">
        <v>0</v>
      </c>
      <c r="Q1708">
        <v>125</v>
      </c>
      <c r="R1708">
        <v>78</v>
      </c>
      <c r="S1708">
        <v>-132</v>
      </c>
      <c r="T1708">
        <v>24</v>
      </c>
      <c r="U1708">
        <v>26</v>
      </c>
      <c r="V1708">
        <v>19</v>
      </c>
      <c r="W1708">
        <v>31</v>
      </c>
      <c r="X1708" t="s">
        <v>133</v>
      </c>
      <c r="Y1708">
        <v>83</v>
      </c>
      <c r="Z1708">
        <v>23</v>
      </c>
      <c r="AA1708">
        <v>16</v>
      </c>
      <c r="AB1708">
        <v>131</v>
      </c>
    </row>
    <row r="1709" spans="1:28" x14ac:dyDescent="0.2">
      <c r="A1709" s="4">
        <v>38513383</v>
      </c>
      <c r="B1709" s="1">
        <v>43656</v>
      </c>
      <c r="C1709" s="13">
        <v>0.25418483796296293</v>
      </c>
      <c r="D1709" t="s">
        <v>129</v>
      </c>
      <c r="E1709" t="s">
        <v>130</v>
      </c>
      <c r="F1709">
        <v>2.0499999999999998</v>
      </c>
      <c r="G1709" t="s">
        <v>130</v>
      </c>
      <c r="H1709">
        <v>35.615000000000002</v>
      </c>
      <c r="I1709">
        <v>-117.45099999999999</v>
      </c>
      <c r="J1709">
        <v>3.9</v>
      </c>
      <c r="K1709" t="s">
        <v>131</v>
      </c>
      <c r="L1709">
        <v>49</v>
      </c>
      <c r="M1709">
        <v>0.17</v>
      </c>
      <c r="N1709">
        <v>0.25</v>
      </c>
      <c r="O1709">
        <v>0.47</v>
      </c>
      <c r="P1709">
        <v>0</v>
      </c>
      <c r="Q1709">
        <v>152</v>
      </c>
      <c r="R1709">
        <v>89</v>
      </c>
      <c r="S1709">
        <v>-159</v>
      </c>
      <c r="T1709">
        <v>18</v>
      </c>
      <c r="U1709">
        <v>25</v>
      </c>
      <c r="V1709">
        <v>27</v>
      </c>
      <c r="W1709">
        <v>25</v>
      </c>
      <c r="X1709" t="s">
        <v>131</v>
      </c>
      <c r="Y1709">
        <v>90</v>
      </c>
      <c r="Z1709">
        <v>51</v>
      </c>
      <c r="AA1709">
        <v>21</v>
      </c>
      <c r="AB1709">
        <v>84</v>
      </c>
    </row>
    <row r="1710" spans="1:28" ht="17" x14ac:dyDescent="0.25">
      <c r="A1710" s="3">
        <v>38513447</v>
      </c>
      <c r="B1710" s="1">
        <v>43656</v>
      </c>
      <c r="C1710" s="13">
        <v>0.2635824074074074</v>
      </c>
      <c r="D1710" t="s">
        <v>129</v>
      </c>
      <c r="E1710" t="s">
        <v>130</v>
      </c>
      <c r="F1710">
        <v>2.4900000000000002</v>
      </c>
      <c r="G1710" t="s">
        <v>130</v>
      </c>
      <c r="H1710">
        <v>35.613999999999997</v>
      </c>
      <c r="I1710">
        <v>-117.462</v>
      </c>
      <c r="J1710">
        <v>9.5</v>
      </c>
      <c r="K1710" t="s">
        <v>131</v>
      </c>
      <c r="L1710">
        <v>95</v>
      </c>
      <c r="M1710">
        <v>0.13</v>
      </c>
      <c r="N1710">
        <v>0.12</v>
      </c>
      <c r="O1710">
        <v>0.22</v>
      </c>
      <c r="P1710">
        <v>0</v>
      </c>
      <c r="Q1710">
        <v>35</v>
      </c>
      <c r="R1710">
        <v>41</v>
      </c>
      <c r="S1710">
        <v>-89</v>
      </c>
      <c r="T1710">
        <v>20</v>
      </c>
      <c r="U1710">
        <v>13</v>
      </c>
      <c r="V1710">
        <v>35</v>
      </c>
      <c r="W1710">
        <v>22</v>
      </c>
      <c r="X1710" t="s">
        <v>131</v>
      </c>
      <c r="Y1710">
        <v>100</v>
      </c>
      <c r="Z1710">
        <v>29</v>
      </c>
      <c r="AA1710">
        <v>27</v>
      </c>
      <c r="AB1710">
        <v>143</v>
      </c>
    </row>
    <row r="1711" spans="1:28" ht="17" x14ac:dyDescent="0.25">
      <c r="A1711" s="3">
        <v>38513471</v>
      </c>
      <c r="B1711" s="1">
        <v>43656</v>
      </c>
      <c r="C1711" s="13">
        <v>0.26511087962962965</v>
      </c>
      <c r="D1711" t="s">
        <v>129</v>
      </c>
      <c r="E1711" t="s">
        <v>130</v>
      </c>
      <c r="F1711">
        <v>2.56</v>
      </c>
      <c r="G1711" t="s">
        <v>130</v>
      </c>
      <c r="H1711">
        <v>35.908000000000001</v>
      </c>
      <c r="I1711">
        <v>-117.708</v>
      </c>
      <c r="J1711">
        <v>2</v>
      </c>
      <c r="K1711" t="s">
        <v>131</v>
      </c>
      <c r="L1711">
        <v>95</v>
      </c>
      <c r="M1711">
        <v>0.14000000000000001</v>
      </c>
      <c r="N1711">
        <v>0.1</v>
      </c>
      <c r="O1711">
        <v>0.17</v>
      </c>
      <c r="P1711">
        <v>0</v>
      </c>
      <c r="Q1711">
        <v>142</v>
      </c>
      <c r="R1711">
        <v>81</v>
      </c>
      <c r="S1711">
        <v>-158</v>
      </c>
      <c r="T1711">
        <v>17</v>
      </c>
      <c r="U1711">
        <v>12</v>
      </c>
      <c r="V1711">
        <v>27</v>
      </c>
      <c r="W1711">
        <v>15</v>
      </c>
      <c r="X1711" t="s">
        <v>131</v>
      </c>
      <c r="Y1711">
        <v>100</v>
      </c>
      <c r="Z1711">
        <v>69</v>
      </c>
      <c r="AA1711">
        <v>18</v>
      </c>
      <c r="AB1711">
        <v>36</v>
      </c>
    </row>
    <row r="1712" spans="1:28" x14ac:dyDescent="0.2">
      <c r="A1712" s="4">
        <v>38513527</v>
      </c>
      <c r="B1712" s="1">
        <v>43656</v>
      </c>
      <c r="C1712" s="13">
        <v>0.26940034722222223</v>
      </c>
      <c r="D1712" t="s">
        <v>129</v>
      </c>
      <c r="E1712" t="s">
        <v>130</v>
      </c>
      <c r="F1712">
        <v>2.38</v>
      </c>
      <c r="G1712" t="s">
        <v>130</v>
      </c>
      <c r="H1712">
        <v>35.570999999999998</v>
      </c>
      <c r="I1712">
        <v>-117.398</v>
      </c>
      <c r="J1712">
        <v>2.2000000000000002</v>
      </c>
      <c r="K1712" t="s">
        <v>131</v>
      </c>
      <c r="L1712">
        <v>49</v>
      </c>
      <c r="M1712">
        <v>0.22</v>
      </c>
      <c r="N1712">
        <v>0.34</v>
      </c>
      <c r="O1712">
        <v>0.39</v>
      </c>
      <c r="P1712">
        <v>0</v>
      </c>
      <c r="Q1712">
        <v>190</v>
      </c>
      <c r="R1712">
        <v>65</v>
      </c>
      <c r="S1712">
        <v>-112</v>
      </c>
      <c r="T1712">
        <v>30</v>
      </c>
      <c r="U1712">
        <v>30</v>
      </c>
      <c r="V1712">
        <v>18</v>
      </c>
      <c r="W1712">
        <v>21</v>
      </c>
      <c r="X1712" t="s">
        <v>133</v>
      </c>
      <c r="Y1712">
        <v>80</v>
      </c>
      <c r="Z1712">
        <v>60</v>
      </c>
      <c r="AA1712">
        <v>20</v>
      </c>
      <c r="AB1712">
        <v>59</v>
      </c>
    </row>
    <row r="1713" spans="1:28" ht="17" x14ac:dyDescent="0.25">
      <c r="A1713" s="3">
        <v>38513575</v>
      </c>
      <c r="B1713" s="1">
        <v>43656</v>
      </c>
      <c r="C1713" s="13">
        <v>0.271628125</v>
      </c>
      <c r="D1713" t="s">
        <v>129</v>
      </c>
      <c r="E1713" t="s">
        <v>130</v>
      </c>
      <c r="F1713">
        <v>2.21</v>
      </c>
      <c r="G1713" t="s">
        <v>130</v>
      </c>
      <c r="H1713">
        <v>35.945</v>
      </c>
      <c r="I1713">
        <v>-117.673</v>
      </c>
      <c r="J1713">
        <v>1.9</v>
      </c>
      <c r="K1713" t="s">
        <v>131</v>
      </c>
      <c r="L1713">
        <v>46</v>
      </c>
      <c r="M1713">
        <v>0.17</v>
      </c>
      <c r="N1713">
        <v>0.2</v>
      </c>
      <c r="O1713">
        <v>0.31</v>
      </c>
      <c r="P1713">
        <v>0</v>
      </c>
      <c r="Q1713">
        <v>344</v>
      </c>
      <c r="R1713">
        <v>42</v>
      </c>
      <c r="S1713">
        <v>-118</v>
      </c>
      <c r="T1713">
        <v>34</v>
      </c>
      <c r="U1713">
        <v>41</v>
      </c>
      <c r="V1713">
        <v>21</v>
      </c>
      <c r="W1713">
        <v>31</v>
      </c>
      <c r="X1713" t="s">
        <v>132</v>
      </c>
      <c r="Y1713">
        <v>60</v>
      </c>
      <c r="Z1713">
        <v>69</v>
      </c>
      <c r="AA1713">
        <v>17</v>
      </c>
      <c r="AB1713">
        <v>39</v>
      </c>
    </row>
    <row r="1714" spans="1:28" x14ac:dyDescent="0.2">
      <c r="A1714" s="4">
        <v>38513615</v>
      </c>
      <c r="B1714" s="1">
        <v>43656</v>
      </c>
      <c r="C1714" s="13">
        <v>0.2746179398148148</v>
      </c>
      <c r="D1714" t="s">
        <v>129</v>
      </c>
      <c r="E1714" t="s">
        <v>130</v>
      </c>
      <c r="F1714">
        <v>2.0499999999999998</v>
      </c>
      <c r="G1714" t="s">
        <v>130</v>
      </c>
      <c r="H1714">
        <v>35.847999999999999</v>
      </c>
      <c r="I1714">
        <v>-117.70699999999999</v>
      </c>
      <c r="J1714">
        <v>2.7</v>
      </c>
      <c r="K1714" t="s">
        <v>131</v>
      </c>
      <c r="L1714">
        <v>39</v>
      </c>
      <c r="M1714">
        <v>0.21</v>
      </c>
      <c r="N1714">
        <v>0.28000000000000003</v>
      </c>
      <c r="O1714">
        <v>0.71</v>
      </c>
      <c r="P1714">
        <v>0</v>
      </c>
      <c r="Q1714">
        <v>287</v>
      </c>
      <c r="R1714">
        <v>88</v>
      </c>
      <c r="S1714">
        <v>156</v>
      </c>
      <c r="T1714">
        <v>25</v>
      </c>
      <c r="U1714">
        <v>24</v>
      </c>
      <c r="V1714">
        <v>20</v>
      </c>
      <c r="W1714">
        <v>7</v>
      </c>
      <c r="X1714" t="s">
        <v>131</v>
      </c>
      <c r="Y1714">
        <v>88</v>
      </c>
      <c r="Z1714">
        <v>72</v>
      </c>
      <c r="AA1714">
        <v>16</v>
      </c>
      <c r="AB1714">
        <v>49</v>
      </c>
    </row>
    <row r="1715" spans="1:28" x14ac:dyDescent="0.2">
      <c r="A1715" s="4">
        <v>38514095</v>
      </c>
      <c r="B1715" s="1">
        <v>43656</v>
      </c>
      <c r="C1715" s="13">
        <v>0.30388738425925926</v>
      </c>
      <c r="D1715" t="s">
        <v>129</v>
      </c>
      <c r="E1715" t="s">
        <v>130</v>
      </c>
      <c r="F1715">
        <v>2.2200000000000002</v>
      </c>
      <c r="G1715" t="s">
        <v>130</v>
      </c>
      <c r="H1715">
        <v>35.786000000000001</v>
      </c>
      <c r="I1715">
        <v>-117.616</v>
      </c>
      <c r="J1715">
        <v>6.1</v>
      </c>
      <c r="K1715" t="s">
        <v>131</v>
      </c>
      <c r="L1715">
        <v>46</v>
      </c>
      <c r="M1715">
        <v>0.18</v>
      </c>
      <c r="N1715">
        <v>0.23</v>
      </c>
      <c r="O1715">
        <v>0.51</v>
      </c>
      <c r="P1715">
        <v>0</v>
      </c>
      <c r="Q1715">
        <v>146</v>
      </c>
      <c r="R1715">
        <v>32</v>
      </c>
      <c r="S1715">
        <v>140</v>
      </c>
      <c r="T1715">
        <v>21</v>
      </c>
      <c r="U1715">
        <v>33</v>
      </c>
      <c r="V1715">
        <v>20</v>
      </c>
      <c r="W1715">
        <v>18</v>
      </c>
      <c r="X1715" t="s">
        <v>133</v>
      </c>
      <c r="Y1715">
        <v>79</v>
      </c>
      <c r="Z1715">
        <v>26</v>
      </c>
      <c r="AA1715">
        <v>14</v>
      </c>
      <c r="AB1715">
        <v>107</v>
      </c>
    </row>
    <row r="1716" spans="1:28" ht="17" x14ac:dyDescent="0.25">
      <c r="A1716" s="3">
        <v>38514151</v>
      </c>
      <c r="B1716" s="1">
        <v>43656</v>
      </c>
      <c r="C1716" s="13">
        <v>0.30744189814814815</v>
      </c>
      <c r="D1716" t="s">
        <v>129</v>
      </c>
      <c r="E1716" t="s">
        <v>130</v>
      </c>
      <c r="F1716">
        <v>3.08</v>
      </c>
      <c r="G1716" t="s">
        <v>130</v>
      </c>
      <c r="H1716">
        <v>35.941000000000003</v>
      </c>
      <c r="I1716">
        <v>-117.721</v>
      </c>
      <c r="J1716">
        <v>2.8</v>
      </c>
      <c r="K1716" t="s">
        <v>131</v>
      </c>
      <c r="L1716">
        <v>112</v>
      </c>
      <c r="M1716">
        <v>0.14000000000000001</v>
      </c>
      <c r="N1716">
        <v>0.1</v>
      </c>
      <c r="O1716">
        <v>0.28000000000000003</v>
      </c>
      <c r="P1716">
        <v>0</v>
      </c>
      <c r="Q1716">
        <v>145</v>
      </c>
      <c r="R1716">
        <v>87</v>
      </c>
      <c r="S1716">
        <v>-176</v>
      </c>
      <c r="T1716">
        <v>18</v>
      </c>
      <c r="U1716">
        <v>12</v>
      </c>
      <c r="V1716">
        <v>75</v>
      </c>
      <c r="W1716">
        <v>29</v>
      </c>
      <c r="X1716" t="s">
        <v>131</v>
      </c>
      <c r="Y1716">
        <v>100</v>
      </c>
      <c r="Z1716">
        <v>76</v>
      </c>
      <c r="AA1716">
        <v>37</v>
      </c>
      <c r="AB1716">
        <v>41</v>
      </c>
    </row>
    <row r="1717" spans="1:28" ht="17" x14ac:dyDescent="0.25">
      <c r="A1717" s="3">
        <v>38514159</v>
      </c>
      <c r="B1717" s="1">
        <v>43656</v>
      </c>
      <c r="C1717" s="13">
        <v>0.30797013888888886</v>
      </c>
      <c r="D1717" t="s">
        <v>129</v>
      </c>
      <c r="E1717" t="s">
        <v>130</v>
      </c>
      <c r="F1717">
        <v>2.5299999999999998</v>
      </c>
      <c r="G1717" t="s">
        <v>130</v>
      </c>
      <c r="H1717">
        <v>35.826999999999998</v>
      </c>
      <c r="I1717">
        <v>-117.627</v>
      </c>
      <c r="J1717">
        <v>3.1</v>
      </c>
      <c r="K1717" t="s">
        <v>131</v>
      </c>
      <c r="L1717">
        <v>78</v>
      </c>
      <c r="M1717">
        <v>0.16</v>
      </c>
      <c r="N1717">
        <v>0.13</v>
      </c>
      <c r="O1717">
        <v>0.27</v>
      </c>
      <c r="P1717">
        <v>0</v>
      </c>
      <c r="Q1717">
        <v>291</v>
      </c>
      <c r="R1717">
        <v>79</v>
      </c>
      <c r="S1717">
        <v>-136</v>
      </c>
      <c r="T1717">
        <v>31</v>
      </c>
      <c r="U1717">
        <v>27</v>
      </c>
      <c r="V1717">
        <v>20</v>
      </c>
      <c r="W1717">
        <v>31</v>
      </c>
      <c r="X1717" t="s">
        <v>133</v>
      </c>
      <c r="Y1717">
        <v>78</v>
      </c>
      <c r="Z1717">
        <v>68</v>
      </c>
      <c r="AA1717">
        <v>11</v>
      </c>
      <c r="AB1717">
        <v>42</v>
      </c>
    </row>
    <row r="1718" spans="1:28" x14ac:dyDescent="0.2">
      <c r="A1718" s="4">
        <v>38514495</v>
      </c>
      <c r="B1718" s="1">
        <v>43656</v>
      </c>
      <c r="C1718" s="13">
        <v>0.33053935185185185</v>
      </c>
      <c r="D1718" t="s">
        <v>129</v>
      </c>
      <c r="E1718" t="s">
        <v>130</v>
      </c>
      <c r="F1718">
        <v>2.13</v>
      </c>
      <c r="G1718" t="s">
        <v>130</v>
      </c>
      <c r="H1718">
        <v>35.869</v>
      </c>
      <c r="I1718">
        <v>-117.67700000000001</v>
      </c>
      <c r="J1718">
        <v>6.2</v>
      </c>
      <c r="K1718" t="s">
        <v>131</v>
      </c>
      <c r="L1718">
        <v>50</v>
      </c>
      <c r="M1718">
        <v>0.18</v>
      </c>
      <c r="N1718">
        <v>0.23</v>
      </c>
      <c r="O1718">
        <v>0.71</v>
      </c>
      <c r="P1718">
        <v>0</v>
      </c>
      <c r="Q1718">
        <v>329</v>
      </c>
      <c r="R1718">
        <v>87</v>
      </c>
      <c r="S1718">
        <v>142</v>
      </c>
      <c r="T1718">
        <v>28</v>
      </c>
      <c r="U1718">
        <v>30</v>
      </c>
      <c r="V1718">
        <v>21</v>
      </c>
      <c r="W1718">
        <v>27</v>
      </c>
      <c r="X1718" t="s">
        <v>133</v>
      </c>
      <c r="Y1718">
        <v>76</v>
      </c>
      <c r="Z1718">
        <v>36</v>
      </c>
      <c r="AA1718">
        <v>13</v>
      </c>
      <c r="AB1718">
        <v>92</v>
      </c>
    </row>
    <row r="1719" spans="1:28" x14ac:dyDescent="0.2">
      <c r="A1719" s="4">
        <v>38514551</v>
      </c>
      <c r="B1719" s="1">
        <v>43656</v>
      </c>
      <c r="C1719" s="13">
        <v>0.33479027777777781</v>
      </c>
      <c r="D1719" t="s">
        <v>129</v>
      </c>
      <c r="E1719" t="s">
        <v>130</v>
      </c>
      <c r="F1719">
        <v>2.04</v>
      </c>
      <c r="G1719" t="s">
        <v>130</v>
      </c>
      <c r="H1719">
        <v>35.667999999999999</v>
      </c>
      <c r="I1719">
        <v>-117.467</v>
      </c>
      <c r="J1719">
        <v>2.5</v>
      </c>
      <c r="K1719" t="s">
        <v>131</v>
      </c>
      <c r="L1719">
        <v>51</v>
      </c>
      <c r="M1719">
        <v>0.2</v>
      </c>
      <c r="N1719">
        <v>0.27</v>
      </c>
      <c r="O1719">
        <v>0.4</v>
      </c>
      <c r="P1719">
        <v>0</v>
      </c>
      <c r="Q1719">
        <v>358</v>
      </c>
      <c r="R1719">
        <v>73</v>
      </c>
      <c r="S1719">
        <v>-172</v>
      </c>
      <c r="T1719">
        <v>19</v>
      </c>
      <c r="U1719">
        <v>20</v>
      </c>
      <c r="V1719">
        <v>20</v>
      </c>
      <c r="W1719">
        <v>25</v>
      </c>
      <c r="X1719" t="s">
        <v>131</v>
      </c>
      <c r="Y1719">
        <v>98</v>
      </c>
      <c r="Z1719">
        <v>70</v>
      </c>
      <c r="AA1719">
        <v>19</v>
      </c>
      <c r="AB1719">
        <v>46</v>
      </c>
    </row>
    <row r="1720" spans="1:28" x14ac:dyDescent="0.2">
      <c r="A1720" s="4">
        <v>38514663</v>
      </c>
      <c r="B1720" s="1">
        <v>43656</v>
      </c>
      <c r="C1720" s="13">
        <v>0.34225648148148147</v>
      </c>
      <c r="D1720" t="s">
        <v>129</v>
      </c>
      <c r="E1720" t="s">
        <v>130</v>
      </c>
      <c r="F1720">
        <v>2.48</v>
      </c>
      <c r="G1720" t="s">
        <v>130</v>
      </c>
      <c r="H1720">
        <v>35.658999999999999</v>
      </c>
      <c r="I1720">
        <v>-117.49299999999999</v>
      </c>
      <c r="J1720">
        <v>8.5</v>
      </c>
      <c r="K1720" t="s">
        <v>131</v>
      </c>
      <c r="L1720">
        <v>71</v>
      </c>
      <c r="M1720">
        <v>0.13</v>
      </c>
      <c r="N1720">
        <v>0.16</v>
      </c>
      <c r="O1720">
        <v>0.33</v>
      </c>
      <c r="P1720">
        <v>0</v>
      </c>
      <c r="Q1720">
        <v>305</v>
      </c>
      <c r="R1720">
        <v>88</v>
      </c>
      <c r="S1720">
        <v>-179</v>
      </c>
      <c r="T1720">
        <v>20</v>
      </c>
      <c r="U1720">
        <v>23</v>
      </c>
      <c r="V1720">
        <v>29</v>
      </c>
      <c r="W1720">
        <v>9</v>
      </c>
      <c r="X1720" t="s">
        <v>131</v>
      </c>
      <c r="Y1720">
        <v>93</v>
      </c>
      <c r="Z1720">
        <v>26</v>
      </c>
      <c r="AA1720">
        <v>26</v>
      </c>
      <c r="AB1720">
        <v>132</v>
      </c>
    </row>
    <row r="1721" spans="1:28" ht="17" x14ac:dyDescent="0.25">
      <c r="A1721" s="3">
        <v>38514671</v>
      </c>
      <c r="B1721" s="1">
        <v>43656</v>
      </c>
      <c r="C1721" s="13">
        <v>0.34252303240740739</v>
      </c>
      <c r="D1721" t="s">
        <v>129</v>
      </c>
      <c r="E1721" t="s">
        <v>130</v>
      </c>
      <c r="F1721">
        <v>2.33</v>
      </c>
      <c r="G1721" t="s">
        <v>130</v>
      </c>
      <c r="H1721">
        <v>35.945999999999998</v>
      </c>
      <c r="I1721">
        <v>-117.373</v>
      </c>
      <c r="J1721">
        <v>2.8</v>
      </c>
      <c r="K1721" t="s">
        <v>131</v>
      </c>
      <c r="L1721">
        <v>39</v>
      </c>
      <c r="M1721">
        <v>0.23</v>
      </c>
      <c r="N1721">
        <v>0.41</v>
      </c>
      <c r="O1721">
        <v>1.29</v>
      </c>
      <c r="P1721">
        <v>0</v>
      </c>
      <c r="Q1721">
        <v>302</v>
      </c>
      <c r="R1721">
        <v>75</v>
      </c>
      <c r="S1721">
        <v>165</v>
      </c>
      <c r="T1721">
        <v>41</v>
      </c>
      <c r="U1721">
        <v>42</v>
      </c>
      <c r="V1721">
        <v>17</v>
      </c>
      <c r="W1721">
        <v>26</v>
      </c>
      <c r="X1721" t="s">
        <v>134</v>
      </c>
      <c r="Y1721">
        <v>40</v>
      </c>
      <c r="Z1721">
        <v>58</v>
      </c>
      <c r="AA1721">
        <v>3</v>
      </c>
      <c r="AB1721">
        <v>106</v>
      </c>
    </row>
    <row r="1722" spans="1:28" x14ac:dyDescent="0.2">
      <c r="A1722" s="4">
        <v>38514855</v>
      </c>
      <c r="B1722" s="1">
        <v>43656</v>
      </c>
      <c r="C1722" s="13">
        <v>0.35262708333333337</v>
      </c>
      <c r="D1722" t="s">
        <v>129</v>
      </c>
      <c r="E1722" t="s">
        <v>130</v>
      </c>
      <c r="F1722">
        <v>2.14</v>
      </c>
      <c r="G1722" t="s">
        <v>130</v>
      </c>
      <c r="H1722">
        <v>35.671999999999997</v>
      </c>
      <c r="I1722">
        <v>-117.471</v>
      </c>
      <c r="J1722">
        <v>5.0999999999999996</v>
      </c>
      <c r="K1722" t="s">
        <v>131</v>
      </c>
      <c r="L1722">
        <v>51</v>
      </c>
      <c r="M1722">
        <v>0.16</v>
      </c>
      <c r="N1722">
        <v>0.23</v>
      </c>
      <c r="O1722">
        <v>0.38</v>
      </c>
      <c r="P1722">
        <v>0</v>
      </c>
      <c r="Q1722">
        <v>320</v>
      </c>
      <c r="R1722">
        <v>87</v>
      </c>
      <c r="S1722">
        <v>171</v>
      </c>
      <c r="T1722">
        <v>22</v>
      </c>
      <c r="U1722">
        <v>33</v>
      </c>
      <c r="V1722">
        <v>20</v>
      </c>
      <c r="W1722">
        <v>24</v>
      </c>
      <c r="X1722" t="s">
        <v>133</v>
      </c>
      <c r="Y1722">
        <v>62</v>
      </c>
      <c r="Z1722">
        <v>47</v>
      </c>
      <c r="AA1722">
        <v>16</v>
      </c>
      <c r="AB1722">
        <v>55</v>
      </c>
    </row>
    <row r="1723" spans="1:28" ht="17" x14ac:dyDescent="0.25">
      <c r="A1723" s="3">
        <v>38515111</v>
      </c>
      <c r="B1723" s="1">
        <v>43656</v>
      </c>
      <c r="C1723" s="13">
        <v>0.36913854166666665</v>
      </c>
      <c r="D1723" t="s">
        <v>129</v>
      </c>
      <c r="E1723" t="s">
        <v>130</v>
      </c>
      <c r="F1723">
        <v>2.73</v>
      </c>
      <c r="G1723" t="s">
        <v>130</v>
      </c>
      <c r="H1723">
        <v>35.642000000000003</v>
      </c>
      <c r="I1723">
        <v>-117.553</v>
      </c>
      <c r="J1723">
        <v>7.1</v>
      </c>
      <c r="K1723" t="s">
        <v>131</v>
      </c>
      <c r="L1723">
        <v>95</v>
      </c>
      <c r="M1723">
        <v>0.13</v>
      </c>
      <c r="N1723">
        <v>0.11</v>
      </c>
      <c r="O1723">
        <v>0.23</v>
      </c>
      <c r="P1723">
        <v>0</v>
      </c>
      <c r="Q1723">
        <v>18</v>
      </c>
      <c r="R1723">
        <v>78</v>
      </c>
      <c r="S1723">
        <v>-158</v>
      </c>
      <c r="T1723">
        <v>36</v>
      </c>
      <c r="U1723">
        <v>36</v>
      </c>
      <c r="V1723">
        <v>28</v>
      </c>
      <c r="W1723">
        <v>17</v>
      </c>
      <c r="X1723" t="s">
        <v>132</v>
      </c>
      <c r="Y1723">
        <v>58</v>
      </c>
      <c r="Z1723">
        <v>28</v>
      </c>
      <c r="AA1723">
        <v>24</v>
      </c>
      <c r="AB1723">
        <v>117</v>
      </c>
    </row>
    <row r="1724" spans="1:28" ht="17" x14ac:dyDescent="0.25">
      <c r="A1724" s="3">
        <v>38515263</v>
      </c>
      <c r="B1724" s="1">
        <v>43656</v>
      </c>
      <c r="C1724" s="13">
        <v>0.3803431712962963</v>
      </c>
      <c r="D1724" t="s">
        <v>129</v>
      </c>
      <c r="E1724" t="s">
        <v>130</v>
      </c>
      <c r="F1724">
        <v>2.37</v>
      </c>
      <c r="G1724" t="s">
        <v>130</v>
      </c>
      <c r="H1724">
        <v>35.768000000000001</v>
      </c>
      <c r="I1724">
        <v>-117.601</v>
      </c>
      <c r="J1724">
        <v>10</v>
      </c>
      <c r="K1724" t="s">
        <v>131</v>
      </c>
      <c r="L1724">
        <v>60</v>
      </c>
      <c r="M1724">
        <v>0.16</v>
      </c>
      <c r="N1724">
        <v>0.2</v>
      </c>
      <c r="O1724">
        <v>0.38</v>
      </c>
      <c r="P1724">
        <v>0</v>
      </c>
      <c r="Q1724">
        <v>326</v>
      </c>
      <c r="R1724">
        <v>62</v>
      </c>
      <c r="S1724">
        <v>-158</v>
      </c>
      <c r="T1724">
        <v>42</v>
      </c>
      <c r="U1724">
        <v>30</v>
      </c>
      <c r="V1724">
        <v>28</v>
      </c>
      <c r="W1724">
        <v>39</v>
      </c>
      <c r="X1724" t="s">
        <v>132</v>
      </c>
      <c r="Y1724">
        <v>52</v>
      </c>
      <c r="Z1724">
        <v>41</v>
      </c>
      <c r="AA1724">
        <v>20</v>
      </c>
      <c r="AB1724">
        <v>96</v>
      </c>
    </row>
    <row r="1725" spans="1:28" ht="17" x14ac:dyDescent="0.25">
      <c r="A1725" s="3">
        <v>38515279</v>
      </c>
      <c r="B1725" s="1">
        <v>43656</v>
      </c>
      <c r="C1725" s="13">
        <v>0.3809883101851852</v>
      </c>
      <c r="D1725" t="s">
        <v>129</v>
      </c>
      <c r="E1725" t="s">
        <v>130</v>
      </c>
      <c r="F1725">
        <v>2.73</v>
      </c>
      <c r="G1725" t="s">
        <v>130</v>
      </c>
      <c r="H1725">
        <v>35.765999999999998</v>
      </c>
      <c r="I1725">
        <v>-117.589</v>
      </c>
      <c r="J1725">
        <v>6.7</v>
      </c>
      <c r="K1725" t="s">
        <v>131</v>
      </c>
      <c r="L1725">
        <v>105</v>
      </c>
      <c r="M1725">
        <v>0.15</v>
      </c>
      <c r="N1725">
        <v>0.11</v>
      </c>
      <c r="O1725">
        <v>0.24</v>
      </c>
      <c r="P1725">
        <v>0</v>
      </c>
      <c r="Q1725">
        <v>223</v>
      </c>
      <c r="R1725">
        <v>58</v>
      </c>
      <c r="S1725">
        <v>-38</v>
      </c>
      <c r="T1725">
        <v>31</v>
      </c>
      <c r="U1725">
        <v>35</v>
      </c>
      <c r="V1725">
        <v>24</v>
      </c>
      <c r="W1725">
        <v>0</v>
      </c>
      <c r="X1725" t="s">
        <v>133</v>
      </c>
      <c r="Y1725">
        <v>64</v>
      </c>
      <c r="Z1725">
        <v>28</v>
      </c>
      <c r="AA1725">
        <v>20</v>
      </c>
      <c r="AB1725">
        <v>120</v>
      </c>
    </row>
    <row r="1726" spans="1:28" ht="17" x14ac:dyDescent="0.25">
      <c r="A1726" s="3">
        <v>38515287</v>
      </c>
      <c r="B1726" s="1">
        <v>43656</v>
      </c>
      <c r="C1726" s="13">
        <v>0.3818512731481481</v>
      </c>
      <c r="D1726" t="s">
        <v>129</v>
      </c>
      <c r="E1726" t="s">
        <v>130</v>
      </c>
      <c r="F1726">
        <v>2.5499999999999998</v>
      </c>
      <c r="G1726" t="s">
        <v>130</v>
      </c>
      <c r="H1726">
        <v>35.616</v>
      </c>
      <c r="I1726">
        <v>-117.458</v>
      </c>
      <c r="J1726">
        <v>8.1</v>
      </c>
      <c r="K1726" t="s">
        <v>131</v>
      </c>
      <c r="L1726">
        <v>115</v>
      </c>
      <c r="M1726">
        <v>0.13</v>
      </c>
      <c r="N1726">
        <v>0.11</v>
      </c>
      <c r="O1726">
        <v>0.22</v>
      </c>
      <c r="P1726">
        <v>0</v>
      </c>
      <c r="Q1726">
        <v>330</v>
      </c>
      <c r="R1726">
        <v>82</v>
      </c>
      <c r="S1726">
        <v>-145</v>
      </c>
      <c r="T1726">
        <v>46</v>
      </c>
      <c r="U1726">
        <v>53</v>
      </c>
      <c r="V1726">
        <v>21</v>
      </c>
      <c r="W1726">
        <v>20</v>
      </c>
      <c r="X1726" t="s">
        <v>134</v>
      </c>
      <c r="Y1726">
        <v>42</v>
      </c>
      <c r="Z1726">
        <v>31</v>
      </c>
      <c r="AA1726">
        <v>20</v>
      </c>
      <c r="AB1726">
        <v>103</v>
      </c>
    </row>
    <row r="1727" spans="1:28" ht="17" x14ac:dyDescent="0.25">
      <c r="A1727" s="3">
        <v>38515303</v>
      </c>
      <c r="B1727" s="1">
        <v>43656</v>
      </c>
      <c r="C1727" s="13">
        <v>0.38443796296296301</v>
      </c>
      <c r="D1727" t="s">
        <v>129</v>
      </c>
      <c r="E1727" t="s">
        <v>130</v>
      </c>
      <c r="F1727">
        <v>2.63</v>
      </c>
      <c r="G1727" t="s">
        <v>130</v>
      </c>
      <c r="H1727">
        <v>35.722999999999999</v>
      </c>
      <c r="I1727">
        <v>-117.547</v>
      </c>
      <c r="J1727">
        <v>8.5</v>
      </c>
      <c r="K1727" t="s">
        <v>131</v>
      </c>
      <c r="L1727">
        <v>97</v>
      </c>
      <c r="M1727">
        <v>0.17</v>
      </c>
      <c r="N1727">
        <v>0.14000000000000001</v>
      </c>
      <c r="O1727">
        <v>0.31</v>
      </c>
      <c r="P1727">
        <v>0</v>
      </c>
      <c r="Q1727">
        <v>267</v>
      </c>
      <c r="R1727">
        <v>37</v>
      </c>
      <c r="S1727">
        <v>-88</v>
      </c>
      <c r="T1727">
        <v>23</v>
      </c>
      <c r="U1727">
        <v>35</v>
      </c>
      <c r="V1727">
        <v>17</v>
      </c>
      <c r="W1727">
        <v>27</v>
      </c>
      <c r="X1727" t="s">
        <v>133</v>
      </c>
      <c r="Y1727">
        <v>81</v>
      </c>
      <c r="Z1727">
        <v>34</v>
      </c>
      <c r="AA1727">
        <v>17</v>
      </c>
      <c r="AB1727">
        <v>101</v>
      </c>
    </row>
    <row r="1728" spans="1:28" ht="17" x14ac:dyDescent="0.25">
      <c r="A1728" s="3">
        <v>38515407</v>
      </c>
      <c r="B1728" s="1">
        <v>43656</v>
      </c>
      <c r="C1728" s="13">
        <v>0.38979189814814813</v>
      </c>
      <c r="D1728" t="s">
        <v>129</v>
      </c>
      <c r="E1728" t="s">
        <v>130</v>
      </c>
      <c r="F1728">
        <v>2.79</v>
      </c>
      <c r="G1728" t="s">
        <v>130</v>
      </c>
      <c r="H1728">
        <v>35.787999999999997</v>
      </c>
      <c r="I1728">
        <v>-117.61</v>
      </c>
      <c r="J1728">
        <v>7.8</v>
      </c>
      <c r="K1728" t="s">
        <v>131</v>
      </c>
      <c r="L1728">
        <v>122</v>
      </c>
      <c r="M1728">
        <v>0.14000000000000001</v>
      </c>
      <c r="N1728">
        <v>0.1</v>
      </c>
      <c r="O1728">
        <v>0.22</v>
      </c>
      <c r="P1728">
        <v>0</v>
      </c>
      <c r="Q1728">
        <v>347</v>
      </c>
      <c r="R1728">
        <v>57</v>
      </c>
      <c r="S1728">
        <v>-135</v>
      </c>
      <c r="T1728">
        <v>37</v>
      </c>
      <c r="U1728">
        <v>37</v>
      </c>
      <c r="V1728">
        <v>67</v>
      </c>
      <c r="W1728">
        <v>38</v>
      </c>
      <c r="X1728" t="s">
        <v>132</v>
      </c>
      <c r="Y1728">
        <v>59</v>
      </c>
      <c r="Z1728">
        <v>44</v>
      </c>
      <c r="AA1728">
        <v>41</v>
      </c>
      <c r="AB1728">
        <v>122</v>
      </c>
    </row>
    <row r="1729" spans="1:28" ht="17" x14ac:dyDescent="0.25">
      <c r="A1729" s="3">
        <v>38515519</v>
      </c>
      <c r="B1729" s="1">
        <v>43656</v>
      </c>
      <c r="C1729" s="13">
        <v>0.39731817129629632</v>
      </c>
      <c r="D1729" t="s">
        <v>129</v>
      </c>
      <c r="E1729" t="s">
        <v>130</v>
      </c>
      <c r="F1729">
        <v>3.25</v>
      </c>
      <c r="G1729" t="s">
        <v>130</v>
      </c>
      <c r="H1729">
        <v>35.662999999999997</v>
      </c>
      <c r="I1729">
        <v>-117.497</v>
      </c>
      <c r="J1729">
        <v>4.4000000000000004</v>
      </c>
      <c r="K1729" t="s">
        <v>131</v>
      </c>
      <c r="L1729">
        <v>136</v>
      </c>
      <c r="M1729">
        <v>0.13</v>
      </c>
      <c r="N1729">
        <v>0.09</v>
      </c>
      <c r="O1729">
        <v>0.2</v>
      </c>
      <c r="P1729">
        <v>0</v>
      </c>
      <c r="Q1729">
        <v>147</v>
      </c>
      <c r="R1729">
        <v>46</v>
      </c>
      <c r="S1729">
        <v>175</v>
      </c>
      <c r="T1729">
        <v>34</v>
      </c>
      <c r="U1729">
        <v>37</v>
      </c>
      <c r="V1729">
        <v>95</v>
      </c>
      <c r="W1729">
        <v>33</v>
      </c>
      <c r="X1729" t="s">
        <v>132</v>
      </c>
      <c r="Y1729">
        <v>56</v>
      </c>
      <c r="Z1729">
        <v>76</v>
      </c>
      <c r="AA1729">
        <v>50</v>
      </c>
      <c r="AB1729">
        <v>40</v>
      </c>
    </row>
    <row r="1730" spans="1:28" x14ac:dyDescent="0.2">
      <c r="A1730" s="4">
        <v>38515647</v>
      </c>
      <c r="B1730" s="1">
        <v>43656</v>
      </c>
      <c r="C1730" s="13">
        <v>0.40568217592592593</v>
      </c>
      <c r="D1730" t="s">
        <v>129</v>
      </c>
      <c r="E1730" t="s">
        <v>130</v>
      </c>
      <c r="F1730">
        <v>2.0099999999999998</v>
      </c>
      <c r="G1730" t="s">
        <v>130</v>
      </c>
      <c r="H1730">
        <v>35.677999999999997</v>
      </c>
      <c r="I1730">
        <v>-117.52800000000001</v>
      </c>
      <c r="J1730">
        <v>3.2</v>
      </c>
      <c r="K1730" t="s">
        <v>131</v>
      </c>
      <c r="L1730">
        <v>51</v>
      </c>
      <c r="M1730">
        <v>0.23</v>
      </c>
      <c r="N1730">
        <v>0.28999999999999998</v>
      </c>
      <c r="O1730">
        <v>0.4</v>
      </c>
      <c r="P1730">
        <v>0</v>
      </c>
      <c r="Q1730">
        <v>290</v>
      </c>
      <c r="R1730">
        <v>71</v>
      </c>
      <c r="S1730">
        <v>180</v>
      </c>
      <c r="T1730">
        <v>28</v>
      </c>
      <c r="U1730">
        <v>30</v>
      </c>
      <c r="V1730">
        <v>25</v>
      </c>
      <c r="W1730">
        <v>19</v>
      </c>
      <c r="X1730" t="s">
        <v>133</v>
      </c>
      <c r="Y1730">
        <v>73</v>
      </c>
      <c r="Z1730">
        <v>57</v>
      </c>
      <c r="AA1730">
        <v>20</v>
      </c>
      <c r="AB1730">
        <v>71</v>
      </c>
    </row>
    <row r="1731" spans="1:28" ht="17" x14ac:dyDescent="0.25">
      <c r="A1731" s="3">
        <v>38515663</v>
      </c>
      <c r="B1731" s="1">
        <v>43656</v>
      </c>
      <c r="C1731" s="13">
        <v>0.40686041666666667</v>
      </c>
      <c r="D1731" t="s">
        <v>129</v>
      </c>
      <c r="E1731" t="s">
        <v>130</v>
      </c>
      <c r="F1731">
        <v>2.68</v>
      </c>
      <c r="G1731" t="s">
        <v>130</v>
      </c>
      <c r="H1731">
        <v>35.883000000000003</v>
      </c>
      <c r="I1731">
        <v>-117.70699999999999</v>
      </c>
      <c r="J1731">
        <v>7.6</v>
      </c>
      <c r="K1731" t="s">
        <v>131</v>
      </c>
      <c r="L1731">
        <v>89</v>
      </c>
      <c r="M1731">
        <v>0.14000000000000001</v>
      </c>
      <c r="N1731">
        <v>0.12</v>
      </c>
      <c r="O1731">
        <v>0.39</v>
      </c>
      <c r="P1731">
        <v>0</v>
      </c>
      <c r="Q1731">
        <v>142</v>
      </c>
      <c r="R1731">
        <v>85</v>
      </c>
      <c r="S1731">
        <v>-176</v>
      </c>
      <c r="T1731">
        <v>25</v>
      </c>
      <c r="U1731">
        <v>15</v>
      </c>
      <c r="V1731">
        <v>25</v>
      </c>
      <c r="W1731">
        <v>4</v>
      </c>
      <c r="X1731" t="s">
        <v>131</v>
      </c>
      <c r="Y1731">
        <v>93</v>
      </c>
      <c r="Z1731">
        <v>37</v>
      </c>
      <c r="AA1731">
        <v>21</v>
      </c>
      <c r="AB1731">
        <v>110</v>
      </c>
    </row>
    <row r="1732" spans="1:28" ht="17" x14ac:dyDescent="0.25">
      <c r="A1732" s="3">
        <v>38515935</v>
      </c>
      <c r="B1732" s="1">
        <v>43656</v>
      </c>
      <c r="C1732" s="13">
        <v>0.42580613425925923</v>
      </c>
      <c r="D1732" t="s">
        <v>129</v>
      </c>
      <c r="E1732" t="s">
        <v>130</v>
      </c>
      <c r="F1732">
        <v>2.63</v>
      </c>
      <c r="G1732" t="s">
        <v>130</v>
      </c>
      <c r="H1732">
        <v>35.624000000000002</v>
      </c>
      <c r="I1732">
        <v>-117.57</v>
      </c>
      <c r="J1732">
        <v>5.9</v>
      </c>
      <c r="K1732" t="s">
        <v>131</v>
      </c>
      <c r="L1732">
        <v>100</v>
      </c>
      <c r="M1732">
        <v>0.12</v>
      </c>
      <c r="N1732">
        <v>0.1</v>
      </c>
      <c r="O1732">
        <v>0.25</v>
      </c>
      <c r="P1732">
        <v>0</v>
      </c>
      <c r="Q1732">
        <v>333</v>
      </c>
      <c r="R1732">
        <v>49</v>
      </c>
      <c r="S1732">
        <v>-147</v>
      </c>
      <c r="T1732">
        <v>24</v>
      </c>
      <c r="U1732">
        <v>25</v>
      </c>
      <c r="V1732">
        <v>30</v>
      </c>
      <c r="W1732">
        <v>18</v>
      </c>
      <c r="X1732" t="s">
        <v>133</v>
      </c>
      <c r="Y1732">
        <v>73</v>
      </c>
      <c r="Z1732">
        <v>21</v>
      </c>
      <c r="AA1732">
        <v>26</v>
      </c>
      <c r="AB1732">
        <v>140</v>
      </c>
    </row>
    <row r="1733" spans="1:28" ht="17" x14ac:dyDescent="0.25">
      <c r="A1733" s="3">
        <v>38516007</v>
      </c>
      <c r="B1733" s="1">
        <v>43656</v>
      </c>
      <c r="C1733" s="13">
        <v>0.42950231481481477</v>
      </c>
      <c r="D1733" t="s">
        <v>129</v>
      </c>
      <c r="E1733" t="s">
        <v>130</v>
      </c>
      <c r="F1733">
        <v>2.54</v>
      </c>
      <c r="G1733" t="s">
        <v>130</v>
      </c>
      <c r="H1733">
        <v>35.774000000000001</v>
      </c>
      <c r="I1733">
        <v>-117.595</v>
      </c>
      <c r="J1733">
        <v>6.8</v>
      </c>
      <c r="K1733" t="s">
        <v>131</v>
      </c>
      <c r="L1733">
        <v>97</v>
      </c>
      <c r="M1733">
        <v>0.16</v>
      </c>
      <c r="N1733">
        <v>0.13</v>
      </c>
      <c r="O1733">
        <v>0.31</v>
      </c>
      <c r="P1733">
        <v>0</v>
      </c>
      <c r="Q1733">
        <v>163</v>
      </c>
      <c r="R1733">
        <v>90</v>
      </c>
      <c r="S1733">
        <v>-174</v>
      </c>
      <c r="T1733">
        <v>20</v>
      </c>
      <c r="U1733">
        <v>17</v>
      </c>
      <c r="V1733">
        <v>30</v>
      </c>
      <c r="W1733">
        <v>14</v>
      </c>
      <c r="X1733" t="s">
        <v>131</v>
      </c>
      <c r="Y1733">
        <v>100</v>
      </c>
      <c r="Z1733">
        <v>29</v>
      </c>
      <c r="AA1733">
        <v>20</v>
      </c>
      <c r="AB1733">
        <v>105</v>
      </c>
    </row>
    <row r="1734" spans="1:28" x14ac:dyDescent="0.2">
      <c r="A1734" s="4">
        <v>38516455</v>
      </c>
      <c r="B1734" s="1">
        <v>43656</v>
      </c>
      <c r="C1734" s="13">
        <v>0.4557349537037037</v>
      </c>
      <c r="D1734" t="s">
        <v>129</v>
      </c>
      <c r="E1734" t="s">
        <v>130</v>
      </c>
      <c r="F1734">
        <v>2.17</v>
      </c>
      <c r="G1734" t="s">
        <v>130</v>
      </c>
      <c r="H1734">
        <v>35.774000000000001</v>
      </c>
      <c r="I1734">
        <v>-117.581</v>
      </c>
      <c r="J1734">
        <v>10.6</v>
      </c>
      <c r="K1734" t="s">
        <v>131</v>
      </c>
      <c r="L1734">
        <v>79</v>
      </c>
      <c r="M1734">
        <v>0.11</v>
      </c>
      <c r="N1734">
        <v>0.12</v>
      </c>
      <c r="O1734">
        <v>0.21</v>
      </c>
      <c r="P1734">
        <v>0</v>
      </c>
      <c r="Q1734">
        <v>116</v>
      </c>
      <c r="R1734">
        <v>90</v>
      </c>
      <c r="S1734">
        <v>172</v>
      </c>
      <c r="T1734">
        <v>23</v>
      </c>
      <c r="U1734">
        <v>24</v>
      </c>
      <c r="V1734">
        <v>23</v>
      </c>
      <c r="W1734">
        <v>9</v>
      </c>
      <c r="X1734" t="s">
        <v>131</v>
      </c>
      <c r="Y1734">
        <v>87</v>
      </c>
      <c r="Z1734">
        <v>39</v>
      </c>
      <c r="AA1734">
        <v>27</v>
      </c>
      <c r="AB1734">
        <v>114</v>
      </c>
    </row>
    <row r="1735" spans="1:28" ht="17" x14ac:dyDescent="0.25">
      <c r="A1735" s="3">
        <v>38516463</v>
      </c>
      <c r="B1735" s="1">
        <v>43656</v>
      </c>
      <c r="C1735" s="13">
        <v>0.45700196759259254</v>
      </c>
      <c r="D1735" t="s">
        <v>129</v>
      </c>
      <c r="E1735" t="s">
        <v>130</v>
      </c>
      <c r="F1735">
        <v>3.45</v>
      </c>
      <c r="G1735" t="s">
        <v>130</v>
      </c>
      <c r="H1735">
        <v>35.865000000000002</v>
      </c>
      <c r="I1735">
        <v>-117.687</v>
      </c>
      <c r="J1735">
        <v>3</v>
      </c>
      <c r="K1735" t="s">
        <v>131</v>
      </c>
      <c r="L1735">
        <v>130</v>
      </c>
      <c r="M1735">
        <v>0.16</v>
      </c>
      <c r="N1735">
        <v>0.1</v>
      </c>
      <c r="O1735">
        <v>0.21</v>
      </c>
      <c r="P1735">
        <v>0</v>
      </c>
      <c r="Q1735">
        <v>341</v>
      </c>
      <c r="R1735">
        <v>66</v>
      </c>
      <c r="S1735">
        <v>-175</v>
      </c>
      <c r="T1735">
        <v>11</v>
      </c>
      <c r="U1735">
        <v>9</v>
      </c>
      <c r="V1735">
        <v>101</v>
      </c>
      <c r="W1735">
        <v>23</v>
      </c>
      <c r="X1735" t="s">
        <v>131</v>
      </c>
      <c r="Y1735">
        <v>100</v>
      </c>
      <c r="Z1735">
        <v>78</v>
      </c>
      <c r="AA1735">
        <v>62</v>
      </c>
      <c r="AB1735">
        <v>52</v>
      </c>
    </row>
    <row r="1736" spans="1:28" x14ac:dyDescent="0.2">
      <c r="A1736" s="4">
        <v>38516727</v>
      </c>
      <c r="B1736" s="1">
        <v>43656</v>
      </c>
      <c r="C1736" s="13">
        <v>0.47241076388888886</v>
      </c>
      <c r="D1736" t="s">
        <v>129</v>
      </c>
      <c r="E1736" t="s">
        <v>130</v>
      </c>
      <c r="F1736">
        <v>2.17</v>
      </c>
      <c r="G1736" t="s">
        <v>130</v>
      </c>
      <c r="H1736">
        <v>35.637</v>
      </c>
      <c r="I1736">
        <v>-117.462</v>
      </c>
      <c r="J1736">
        <v>2.2000000000000002</v>
      </c>
      <c r="K1736" t="s">
        <v>131</v>
      </c>
      <c r="L1736">
        <v>50</v>
      </c>
      <c r="M1736">
        <v>0.2</v>
      </c>
      <c r="N1736">
        <v>0.26</v>
      </c>
      <c r="O1736">
        <v>0.39</v>
      </c>
      <c r="P1736">
        <v>0</v>
      </c>
      <c r="Q1736">
        <v>297</v>
      </c>
      <c r="R1736">
        <v>84</v>
      </c>
      <c r="S1736">
        <v>154</v>
      </c>
      <c r="T1736">
        <v>20</v>
      </c>
      <c r="U1736">
        <v>37</v>
      </c>
      <c r="V1736">
        <v>24</v>
      </c>
      <c r="W1736">
        <v>25</v>
      </c>
      <c r="X1736" t="s">
        <v>133</v>
      </c>
      <c r="Y1736">
        <v>73</v>
      </c>
      <c r="Z1736">
        <v>67</v>
      </c>
      <c r="AA1736">
        <v>19</v>
      </c>
      <c r="AB1736">
        <v>44</v>
      </c>
    </row>
    <row r="1737" spans="1:28" x14ac:dyDescent="0.2">
      <c r="A1737" s="4">
        <v>38516855</v>
      </c>
      <c r="B1737" s="1">
        <v>43656</v>
      </c>
      <c r="C1737" s="13">
        <v>0.48194224537037034</v>
      </c>
      <c r="D1737" t="s">
        <v>129</v>
      </c>
      <c r="E1737" t="s">
        <v>130</v>
      </c>
      <c r="F1737">
        <v>2.16</v>
      </c>
      <c r="G1737" t="s">
        <v>130</v>
      </c>
      <c r="H1737">
        <v>35.643999999999998</v>
      </c>
      <c r="I1737">
        <v>-117.444</v>
      </c>
      <c r="J1737">
        <v>4.4000000000000004</v>
      </c>
      <c r="K1737" t="s">
        <v>131</v>
      </c>
      <c r="L1737">
        <v>46</v>
      </c>
      <c r="M1737">
        <v>0.17</v>
      </c>
      <c r="N1737">
        <v>0.26</v>
      </c>
      <c r="O1737">
        <v>0.47</v>
      </c>
      <c r="P1737">
        <v>0</v>
      </c>
      <c r="Q1737">
        <v>295</v>
      </c>
      <c r="R1737">
        <v>80</v>
      </c>
      <c r="S1737">
        <v>133</v>
      </c>
      <c r="T1737">
        <v>20</v>
      </c>
      <c r="U1737">
        <v>23</v>
      </c>
      <c r="V1737">
        <v>22</v>
      </c>
      <c r="W1737">
        <v>23</v>
      </c>
      <c r="X1737" t="s">
        <v>131</v>
      </c>
      <c r="Y1737">
        <v>92</v>
      </c>
      <c r="Z1737">
        <v>54</v>
      </c>
      <c r="AA1737">
        <v>20</v>
      </c>
      <c r="AB1737">
        <v>59</v>
      </c>
    </row>
    <row r="1738" spans="1:28" ht="17" x14ac:dyDescent="0.25">
      <c r="A1738" s="3">
        <v>38516879</v>
      </c>
      <c r="B1738" s="1">
        <v>43656</v>
      </c>
      <c r="C1738" s="13">
        <v>0.48330381944444439</v>
      </c>
      <c r="D1738" t="s">
        <v>129</v>
      </c>
      <c r="E1738" t="s">
        <v>130</v>
      </c>
      <c r="F1738">
        <v>2.67</v>
      </c>
      <c r="G1738" t="s">
        <v>130</v>
      </c>
      <c r="H1738">
        <v>35.89</v>
      </c>
      <c r="I1738">
        <v>-117.727</v>
      </c>
      <c r="J1738">
        <v>4</v>
      </c>
      <c r="K1738" t="s">
        <v>131</v>
      </c>
      <c r="L1738">
        <v>95</v>
      </c>
      <c r="M1738">
        <v>0.15</v>
      </c>
      <c r="N1738">
        <v>0.11</v>
      </c>
      <c r="O1738">
        <v>0.31</v>
      </c>
      <c r="P1738">
        <v>0</v>
      </c>
      <c r="Q1738">
        <v>336</v>
      </c>
      <c r="R1738">
        <v>89</v>
      </c>
      <c r="S1738">
        <v>170</v>
      </c>
      <c r="T1738">
        <v>23</v>
      </c>
      <c r="U1738">
        <v>22</v>
      </c>
      <c r="V1738">
        <v>28</v>
      </c>
      <c r="W1738">
        <v>3</v>
      </c>
      <c r="X1738" t="s">
        <v>131</v>
      </c>
      <c r="Y1738">
        <v>86</v>
      </c>
      <c r="Z1738">
        <v>67</v>
      </c>
      <c r="AA1738">
        <v>22</v>
      </c>
      <c r="AB1738">
        <v>43</v>
      </c>
    </row>
    <row r="1739" spans="1:28" ht="17" x14ac:dyDescent="0.25">
      <c r="A1739" s="3">
        <v>38516887</v>
      </c>
      <c r="B1739" s="1">
        <v>43656</v>
      </c>
      <c r="C1739" s="13">
        <v>0.48380023148148149</v>
      </c>
      <c r="D1739" t="s">
        <v>129</v>
      </c>
      <c r="E1739" t="s">
        <v>130</v>
      </c>
      <c r="F1739">
        <v>2.02</v>
      </c>
      <c r="G1739" t="s">
        <v>130</v>
      </c>
      <c r="H1739">
        <v>35.908000000000001</v>
      </c>
      <c r="I1739">
        <v>-117.706</v>
      </c>
      <c r="J1739">
        <v>2.2999999999999998</v>
      </c>
      <c r="K1739" t="s">
        <v>131</v>
      </c>
      <c r="L1739">
        <v>40</v>
      </c>
      <c r="M1739">
        <v>0.26</v>
      </c>
      <c r="N1739">
        <v>0.34</v>
      </c>
      <c r="O1739">
        <v>0.45</v>
      </c>
      <c r="P1739">
        <v>0</v>
      </c>
      <c r="Q1739">
        <v>25</v>
      </c>
      <c r="R1739">
        <v>60</v>
      </c>
      <c r="S1739">
        <v>-90</v>
      </c>
      <c r="T1739">
        <v>59</v>
      </c>
      <c r="U1739">
        <v>45</v>
      </c>
      <c r="V1739">
        <v>16</v>
      </c>
      <c r="W1739">
        <v>27</v>
      </c>
      <c r="X1739" t="s">
        <v>134</v>
      </c>
      <c r="Y1739">
        <v>47</v>
      </c>
      <c r="Z1739">
        <v>79</v>
      </c>
      <c r="AA1739">
        <v>7</v>
      </c>
      <c r="AB1739">
        <v>33</v>
      </c>
    </row>
    <row r="1740" spans="1:28" ht="17" x14ac:dyDescent="0.25">
      <c r="A1740" s="3">
        <v>38517119</v>
      </c>
      <c r="B1740" s="1">
        <v>43656</v>
      </c>
      <c r="C1740" s="13">
        <v>0.50005891203703701</v>
      </c>
      <c r="D1740" t="s">
        <v>129</v>
      </c>
      <c r="E1740" t="s">
        <v>130</v>
      </c>
      <c r="F1740">
        <v>3.81</v>
      </c>
      <c r="G1740" t="s">
        <v>47</v>
      </c>
      <c r="H1740">
        <v>35.875999999999998</v>
      </c>
      <c r="I1740">
        <v>-117.708</v>
      </c>
      <c r="J1740">
        <v>5</v>
      </c>
      <c r="K1740" t="s">
        <v>131</v>
      </c>
      <c r="L1740">
        <v>155</v>
      </c>
      <c r="M1740">
        <v>0.16</v>
      </c>
      <c r="N1740">
        <v>0.09</v>
      </c>
      <c r="O1740">
        <v>0.44</v>
      </c>
      <c r="P1740">
        <v>0</v>
      </c>
      <c r="Q1740">
        <v>319</v>
      </c>
      <c r="R1740">
        <v>77</v>
      </c>
      <c r="S1740">
        <v>-172</v>
      </c>
      <c r="T1740">
        <v>21</v>
      </c>
      <c r="U1740">
        <v>20</v>
      </c>
      <c r="V1740">
        <v>120</v>
      </c>
      <c r="W1740">
        <v>33</v>
      </c>
      <c r="X1740" t="s">
        <v>131</v>
      </c>
      <c r="Y1740">
        <v>93</v>
      </c>
      <c r="Z1740">
        <v>74</v>
      </c>
      <c r="AA1740">
        <v>68</v>
      </c>
      <c r="AB1740">
        <v>46</v>
      </c>
    </row>
    <row r="1741" spans="1:28" ht="17" x14ac:dyDescent="0.25">
      <c r="A1741" s="3">
        <v>38517127</v>
      </c>
      <c r="B1741" s="1">
        <v>43656</v>
      </c>
      <c r="C1741" s="13">
        <v>0.50040104166666666</v>
      </c>
      <c r="D1741" t="s">
        <v>129</v>
      </c>
      <c r="E1741" t="s">
        <v>130</v>
      </c>
      <c r="F1741">
        <v>2.78</v>
      </c>
      <c r="G1741" t="s">
        <v>130</v>
      </c>
      <c r="H1741">
        <v>35.877000000000002</v>
      </c>
      <c r="I1741">
        <v>-117.70699999999999</v>
      </c>
      <c r="J1741">
        <v>5.9</v>
      </c>
      <c r="K1741" t="s">
        <v>131</v>
      </c>
      <c r="L1741">
        <v>57</v>
      </c>
      <c r="M1741">
        <v>0.14000000000000001</v>
      </c>
      <c r="N1741">
        <v>0.16</v>
      </c>
      <c r="O1741">
        <v>0.62</v>
      </c>
      <c r="P1741">
        <v>0</v>
      </c>
      <c r="Q1741">
        <v>207</v>
      </c>
      <c r="R1741">
        <v>27</v>
      </c>
      <c r="S1741">
        <v>44</v>
      </c>
      <c r="T1741">
        <v>51</v>
      </c>
      <c r="U1741">
        <v>56</v>
      </c>
      <c r="V1741">
        <v>21</v>
      </c>
      <c r="W1741">
        <v>33</v>
      </c>
      <c r="X1741" t="s">
        <v>134</v>
      </c>
      <c r="Y1741">
        <v>28</v>
      </c>
      <c r="Z1741">
        <v>66</v>
      </c>
      <c r="AA1741">
        <v>0</v>
      </c>
      <c r="AB1741">
        <v>0</v>
      </c>
    </row>
    <row r="1742" spans="1:28" ht="17" x14ac:dyDescent="0.25">
      <c r="A1742" s="3">
        <v>38517255</v>
      </c>
      <c r="B1742" s="1">
        <v>43656</v>
      </c>
      <c r="C1742" s="13">
        <v>0.50715266203703702</v>
      </c>
      <c r="D1742" t="s">
        <v>129</v>
      </c>
      <c r="E1742" t="s">
        <v>130</v>
      </c>
      <c r="F1742">
        <v>2.4500000000000002</v>
      </c>
      <c r="G1742" t="s">
        <v>130</v>
      </c>
      <c r="H1742">
        <v>35.65</v>
      </c>
      <c r="I1742">
        <v>-117.524</v>
      </c>
      <c r="J1742">
        <v>2.7</v>
      </c>
      <c r="K1742" t="s">
        <v>131</v>
      </c>
      <c r="L1742">
        <v>96</v>
      </c>
      <c r="M1742">
        <v>0.12</v>
      </c>
      <c r="N1742">
        <v>0.1</v>
      </c>
      <c r="O1742">
        <v>0.15</v>
      </c>
      <c r="P1742">
        <v>0</v>
      </c>
      <c r="Q1742">
        <v>180</v>
      </c>
      <c r="R1742">
        <v>74</v>
      </c>
      <c r="S1742">
        <v>154</v>
      </c>
      <c r="T1742">
        <v>17</v>
      </c>
      <c r="U1742">
        <v>15</v>
      </c>
      <c r="V1742">
        <v>32</v>
      </c>
      <c r="W1742">
        <v>20</v>
      </c>
      <c r="X1742" t="s">
        <v>131</v>
      </c>
      <c r="Y1742">
        <v>100</v>
      </c>
      <c r="Z1742">
        <v>68</v>
      </c>
      <c r="AA1742">
        <v>24</v>
      </c>
      <c r="AB1742">
        <v>50</v>
      </c>
    </row>
    <row r="1743" spans="1:28" ht="17" x14ac:dyDescent="0.25">
      <c r="A1743" s="3">
        <v>38517503</v>
      </c>
      <c r="B1743" s="1">
        <v>43656</v>
      </c>
      <c r="C1743" s="13">
        <v>0.522103125</v>
      </c>
      <c r="D1743" t="s">
        <v>129</v>
      </c>
      <c r="E1743" t="s">
        <v>130</v>
      </c>
      <c r="F1743">
        <v>2.1</v>
      </c>
      <c r="G1743" t="s">
        <v>130</v>
      </c>
      <c r="H1743">
        <v>35.884</v>
      </c>
      <c r="I1743">
        <v>-117.726</v>
      </c>
      <c r="J1743">
        <v>6.8</v>
      </c>
      <c r="K1743" t="s">
        <v>131</v>
      </c>
      <c r="L1743">
        <v>39</v>
      </c>
      <c r="M1743">
        <v>0.13</v>
      </c>
      <c r="N1743">
        <v>0.18</v>
      </c>
      <c r="O1743">
        <v>0.44</v>
      </c>
      <c r="P1743">
        <v>0</v>
      </c>
      <c r="Q1743">
        <v>145</v>
      </c>
      <c r="R1743">
        <v>82</v>
      </c>
      <c r="S1743">
        <v>180</v>
      </c>
      <c r="T1743">
        <v>30</v>
      </c>
      <c r="U1743">
        <v>40</v>
      </c>
      <c r="V1743">
        <v>17</v>
      </c>
      <c r="W1743">
        <v>12</v>
      </c>
      <c r="X1743" t="s">
        <v>134</v>
      </c>
      <c r="Y1743">
        <v>48</v>
      </c>
      <c r="Z1743">
        <v>34</v>
      </c>
      <c r="AA1743">
        <v>4</v>
      </c>
      <c r="AB1743">
        <v>123</v>
      </c>
    </row>
    <row r="1744" spans="1:28" ht="17" x14ac:dyDescent="0.25">
      <c r="A1744" s="3">
        <v>38517847</v>
      </c>
      <c r="B1744" s="1">
        <v>43656</v>
      </c>
      <c r="C1744" s="13">
        <v>0.54327187499999996</v>
      </c>
      <c r="D1744" t="s">
        <v>129</v>
      </c>
      <c r="E1744" t="s">
        <v>130</v>
      </c>
      <c r="F1744">
        <v>3.2</v>
      </c>
      <c r="G1744" t="s">
        <v>130</v>
      </c>
      <c r="H1744">
        <v>35.723999999999997</v>
      </c>
      <c r="I1744">
        <v>-117.532</v>
      </c>
      <c r="J1744">
        <v>9.3000000000000007</v>
      </c>
      <c r="K1744" t="s">
        <v>131</v>
      </c>
      <c r="L1744">
        <v>126</v>
      </c>
      <c r="M1744">
        <v>0.13</v>
      </c>
      <c r="N1744">
        <v>0.09</v>
      </c>
      <c r="O1744">
        <v>0.18</v>
      </c>
      <c r="P1744">
        <v>0</v>
      </c>
      <c r="Q1744">
        <v>182</v>
      </c>
      <c r="R1744">
        <v>55</v>
      </c>
      <c r="S1744">
        <v>180</v>
      </c>
      <c r="T1744">
        <v>17</v>
      </c>
      <c r="U1744">
        <v>17</v>
      </c>
      <c r="V1744">
        <v>97</v>
      </c>
      <c r="W1744">
        <v>30</v>
      </c>
      <c r="X1744" t="s">
        <v>131</v>
      </c>
      <c r="Y1744">
        <v>98</v>
      </c>
      <c r="Z1744">
        <v>52</v>
      </c>
      <c r="AA1744">
        <v>44</v>
      </c>
      <c r="AB1744">
        <v>108</v>
      </c>
    </row>
    <row r="1745" spans="1:28" ht="17" x14ac:dyDescent="0.25">
      <c r="A1745" s="3">
        <v>38517919</v>
      </c>
      <c r="B1745" s="1">
        <v>43656</v>
      </c>
      <c r="C1745" s="13">
        <v>0.5486388888888889</v>
      </c>
      <c r="D1745" t="s">
        <v>129</v>
      </c>
      <c r="E1745" t="s">
        <v>130</v>
      </c>
      <c r="F1745">
        <v>2.73</v>
      </c>
      <c r="G1745" t="s">
        <v>130</v>
      </c>
      <c r="H1745">
        <v>35.892000000000003</v>
      </c>
      <c r="I1745">
        <v>-117.702</v>
      </c>
      <c r="J1745">
        <v>8.4</v>
      </c>
      <c r="K1745" t="s">
        <v>131</v>
      </c>
      <c r="L1745">
        <v>100</v>
      </c>
      <c r="M1745">
        <v>0.15</v>
      </c>
      <c r="N1745">
        <v>0.11</v>
      </c>
      <c r="O1745">
        <v>0.31</v>
      </c>
      <c r="P1745">
        <v>0</v>
      </c>
      <c r="Q1745">
        <v>329</v>
      </c>
      <c r="R1745">
        <v>87</v>
      </c>
      <c r="S1745">
        <v>169</v>
      </c>
      <c r="T1745">
        <v>20</v>
      </c>
      <c r="U1745">
        <v>15</v>
      </c>
      <c r="V1745">
        <v>28</v>
      </c>
      <c r="W1745">
        <v>4</v>
      </c>
      <c r="X1745" t="s">
        <v>131</v>
      </c>
      <c r="Y1745">
        <v>99</v>
      </c>
      <c r="Z1745">
        <v>36</v>
      </c>
      <c r="AA1745">
        <v>21</v>
      </c>
      <c r="AB1745">
        <v>119</v>
      </c>
    </row>
    <row r="1746" spans="1:28" ht="17" x14ac:dyDescent="0.25">
      <c r="A1746" s="3">
        <v>38518087</v>
      </c>
      <c r="B1746" s="1">
        <v>43656</v>
      </c>
      <c r="C1746" s="13">
        <v>0.55774525462962965</v>
      </c>
      <c r="D1746" t="s">
        <v>129</v>
      </c>
      <c r="E1746" t="s">
        <v>130</v>
      </c>
      <c r="F1746">
        <v>3.43</v>
      </c>
      <c r="G1746" t="s">
        <v>130</v>
      </c>
      <c r="H1746">
        <v>35.643000000000001</v>
      </c>
      <c r="I1746">
        <v>-117.48699999999999</v>
      </c>
      <c r="J1746">
        <v>3.9</v>
      </c>
      <c r="K1746" t="s">
        <v>131</v>
      </c>
      <c r="L1746">
        <v>119</v>
      </c>
      <c r="M1746">
        <v>0.13</v>
      </c>
      <c r="N1746">
        <v>0.09</v>
      </c>
      <c r="O1746">
        <v>0.25</v>
      </c>
      <c r="P1746">
        <v>0</v>
      </c>
      <c r="Q1746">
        <v>148</v>
      </c>
      <c r="R1746">
        <v>73</v>
      </c>
      <c r="S1746">
        <v>165</v>
      </c>
      <c r="T1746">
        <v>10</v>
      </c>
      <c r="U1746">
        <v>13</v>
      </c>
      <c r="V1746">
        <v>122</v>
      </c>
      <c r="W1746">
        <v>32</v>
      </c>
      <c r="X1746" t="s">
        <v>131</v>
      </c>
      <c r="Y1746">
        <v>98</v>
      </c>
      <c r="Z1746">
        <v>77</v>
      </c>
      <c r="AA1746">
        <v>51</v>
      </c>
      <c r="AB1746">
        <v>42</v>
      </c>
    </row>
    <row r="1747" spans="1:28" ht="17" x14ac:dyDescent="0.25">
      <c r="A1747" s="3">
        <v>38518287</v>
      </c>
      <c r="B1747" s="1">
        <v>43656</v>
      </c>
      <c r="C1747" s="13">
        <v>0.56871944444444444</v>
      </c>
      <c r="D1747" t="s">
        <v>129</v>
      </c>
      <c r="E1747" t="s">
        <v>130</v>
      </c>
      <c r="F1747">
        <v>3.26</v>
      </c>
      <c r="G1747" t="s">
        <v>130</v>
      </c>
      <c r="H1747">
        <v>35.767000000000003</v>
      </c>
      <c r="I1747">
        <v>-117.557</v>
      </c>
      <c r="J1747">
        <v>9.9</v>
      </c>
      <c r="K1747" t="s">
        <v>131</v>
      </c>
      <c r="L1747">
        <v>170</v>
      </c>
      <c r="M1747">
        <v>0.15</v>
      </c>
      <c r="N1747">
        <v>0.1</v>
      </c>
      <c r="O1747">
        <v>0.19</v>
      </c>
      <c r="P1747">
        <v>0</v>
      </c>
      <c r="Q1747">
        <v>293</v>
      </c>
      <c r="R1747">
        <v>30</v>
      </c>
      <c r="S1747">
        <v>145</v>
      </c>
      <c r="T1747">
        <v>28</v>
      </c>
      <c r="U1747">
        <v>31</v>
      </c>
      <c r="V1747">
        <v>117</v>
      </c>
      <c r="W1747">
        <v>41</v>
      </c>
      <c r="X1747" t="s">
        <v>133</v>
      </c>
      <c r="Y1747">
        <v>65</v>
      </c>
      <c r="Z1747">
        <v>54</v>
      </c>
      <c r="AA1747">
        <v>45</v>
      </c>
      <c r="AB1747">
        <v>122</v>
      </c>
    </row>
    <row r="1748" spans="1:28" x14ac:dyDescent="0.2">
      <c r="A1748" s="4">
        <v>38518527</v>
      </c>
      <c r="B1748" s="1">
        <v>43656</v>
      </c>
      <c r="C1748" s="13">
        <v>0.58562893518518522</v>
      </c>
      <c r="D1748" t="s">
        <v>129</v>
      </c>
      <c r="E1748" t="s">
        <v>130</v>
      </c>
      <c r="F1748">
        <v>2.52</v>
      </c>
      <c r="G1748" t="s">
        <v>130</v>
      </c>
      <c r="H1748">
        <v>35.828000000000003</v>
      </c>
      <c r="I1748">
        <v>-117.678</v>
      </c>
      <c r="J1748">
        <v>8.4</v>
      </c>
      <c r="K1748" t="s">
        <v>131</v>
      </c>
      <c r="L1748">
        <v>74</v>
      </c>
      <c r="M1748">
        <v>0.13</v>
      </c>
      <c r="N1748">
        <v>0.13</v>
      </c>
      <c r="O1748">
        <v>0.35</v>
      </c>
      <c r="P1748">
        <v>0</v>
      </c>
      <c r="Q1748">
        <v>298</v>
      </c>
      <c r="R1748">
        <v>71</v>
      </c>
      <c r="S1748">
        <v>-175</v>
      </c>
      <c r="T1748">
        <v>25</v>
      </c>
      <c r="U1748">
        <v>24</v>
      </c>
      <c r="V1748">
        <v>31</v>
      </c>
      <c r="W1748">
        <v>28</v>
      </c>
      <c r="X1748" t="s">
        <v>131</v>
      </c>
      <c r="Y1748">
        <v>83</v>
      </c>
      <c r="Z1748">
        <v>34</v>
      </c>
      <c r="AA1748">
        <v>28</v>
      </c>
      <c r="AB1748">
        <v>116</v>
      </c>
    </row>
    <row r="1749" spans="1:28" ht="17" x14ac:dyDescent="0.25">
      <c r="A1749" s="3">
        <v>38518815</v>
      </c>
      <c r="B1749" s="1">
        <v>43656</v>
      </c>
      <c r="C1749" s="13">
        <v>0.60107789351851848</v>
      </c>
      <c r="D1749" t="s">
        <v>129</v>
      </c>
      <c r="E1749" t="s">
        <v>130</v>
      </c>
      <c r="F1749">
        <v>2.1</v>
      </c>
      <c r="G1749" t="s">
        <v>130</v>
      </c>
      <c r="H1749">
        <v>35.546999999999997</v>
      </c>
      <c r="I1749">
        <v>-117.369</v>
      </c>
      <c r="J1749">
        <v>1.2</v>
      </c>
      <c r="K1749" t="s">
        <v>131</v>
      </c>
      <c r="L1749">
        <v>50</v>
      </c>
      <c r="M1749">
        <v>0.2</v>
      </c>
      <c r="N1749">
        <v>0.27</v>
      </c>
      <c r="O1749">
        <v>0.43</v>
      </c>
      <c r="P1749">
        <v>0</v>
      </c>
      <c r="Q1749">
        <v>306</v>
      </c>
      <c r="R1749">
        <v>58</v>
      </c>
      <c r="S1749">
        <v>174</v>
      </c>
      <c r="T1749">
        <v>28</v>
      </c>
      <c r="U1749">
        <v>48</v>
      </c>
      <c r="V1749">
        <v>22</v>
      </c>
      <c r="W1749">
        <v>23</v>
      </c>
      <c r="X1749" t="s">
        <v>132</v>
      </c>
      <c r="Y1749">
        <v>53</v>
      </c>
      <c r="Z1749">
        <v>71</v>
      </c>
      <c r="AA1749">
        <v>16</v>
      </c>
      <c r="AB1749">
        <v>44</v>
      </c>
    </row>
    <row r="1750" spans="1:28" x14ac:dyDescent="0.2">
      <c r="A1750" s="4">
        <v>38519031</v>
      </c>
      <c r="B1750" s="1">
        <v>43656</v>
      </c>
      <c r="C1750" s="13">
        <v>0.61502152777777774</v>
      </c>
      <c r="D1750" t="s">
        <v>129</v>
      </c>
      <c r="E1750" t="s">
        <v>130</v>
      </c>
      <c r="F1750">
        <v>2.2599999999999998</v>
      </c>
      <c r="G1750" t="s">
        <v>130</v>
      </c>
      <c r="H1750">
        <v>35.893000000000001</v>
      </c>
      <c r="I1750">
        <v>-117.681</v>
      </c>
      <c r="J1750">
        <v>2.2000000000000002</v>
      </c>
      <c r="K1750" t="s">
        <v>131</v>
      </c>
      <c r="L1750">
        <v>47</v>
      </c>
      <c r="M1750">
        <v>0.21</v>
      </c>
      <c r="N1750">
        <v>0.24</v>
      </c>
      <c r="O1750">
        <v>0.37</v>
      </c>
      <c r="P1750">
        <v>0</v>
      </c>
      <c r="Q1750">
        <v>153</v>
      </c>
      <c r="R1750">
        <v>76</v>
      </c>
      <c r="S1750">
        <v>-176</v>
      </c>
      <c r="T1750">
        <v>19</v>
      </c>
      <c r="U1750">
        <v>29</v>
      </c>
      <c r="V1750">
        <v>19</v>
      </c>
      <c r="W1750">
        <v>19</v>
      </c>
      <c r="X1750" t="s">
        <v>131</v>
      </c>
      <c r="Y1750">
        <v>88</v>
      </c>
      <c r="Z1750">
        <v>67</v>
      </c>
      <c r="AA1750">
        <v>15</v>
      </c>
      <c r="AB1750">
        <v>33</v>
      </c>
    </row>
    <row r="1751" spans="1:28" ht="17" x14ac:dyDescent="0.25">
      <c r="A1751" s="3">
        <v>38519223</v>
      </c>
      <c r="B1751" s="1">
        <v>43656</v>
      </c>
      <c r="C1751" s="13">
        <v>0.62634421296296294</v>
      </c>
      <c r="D1751" t="s">
        <v>129</v>
      </c>
      <c r="E1751" t="s">
        <v>130</v>
      </c>
      <c r="F1751">
        <v>3.33</v>
      </c>
      <c r="G1751" t="s">
        <v>130</v>
      </c>
      <c r="H1751">
        <v>35.880000000000003</v>
      </c>
      <c r="I1751">
        <v>-117.681</v>
      </c>
      <c r="J1751">
        <v>5</v>
      </c>
      <c r="K1751" t="s">
        <v>131</v>
      </c>
      <c r="L1751">
        <v>73</v>
      </c>
      <c r="M1751">
        <v>0.14000000000000001</v>
      </c>
      <c r="N1751">
        <v>0.14000000000000001</v>
      </c>
      <c r="O1751">
        <v>0.35</v>
      </c>
      <c r="P1751">
        <v>0</v>
      </c>
      <c r="Q1751">
        <v>149</v>
      </c>
      <c r="R1751">
        <v>81</v>
      </c>
      <c r="S1751">
        <v>-174</v>
      </c>
      <c r="T1751">
        <v>18</v>
      </c>
      <c r="U1751">
        <v>11</v>
      </c>
      <c r="V1751">
        <v>89</v>
      </c>
      <c r="W1751">
        <v>39</v>
      </c>
      <c r="X1751" t="s">
        <v>131</v>
      </c>
      <c r="Y1751">
        <v>100</v>
      </c>
      <c r="Z1751">
        <v>71</v>
      </c>
      <c r="AA1751">
        <v>33</v>
      </c>
      <c r="AB1751">
        <v>36</v>
      </c>
    </row>
    <row r="1752" spans="1:28" ht="17" x14ac:dyDescent="0.25">
      <c r="A1752" s="3">
        <v>38519231</v>
      </c>
      <c r="B1752" s="1">
        <v>43656</v>
      </c>
      <c r="C1752" s="13">
        <v>0.62643854166666668</v>
      </c>
      <c r="D1752" t="s">
        <v>129</v>
      </c>
      <c r="E1752" t="s">
        <v>130</v>
      </c>
      <c r="F1752">
        <v>3.56</v>
      </c>
      <c r="G1752" t="s">
        <v>47</v>
      </c>
      <c r="H1752">
        <v>35.877000000000002</v>
      </c>
      <c r="I1752">
        <v>-117.682</v>
      </c>
      <c r="J1752">
        <v>4.9000000000000004</v>
      </c>
      <c r="K1752" t="s">
        <v>131</v>
      </c>
      <c r="L1752">
        <v>77</v>
      </c>
      <c r="M1752">
        <v>0.15</v>
      </c>
      <c r="N1752">
        <v>0.11</v>
      </c>
      <c r="O1752">
        <v>0.27</v>
      </c>
      <c r="P1752">
        <v>0</v>
      </c>
      <c r="Q1752">
        <v>327</v>
      </c>
      <c r="R1752">
        <v>11</v>
      </c>
      <c r="S1752">
        <v>46</v>
      </c>
      <c r="T1752">
        <v>30</v>
      </c>
      <c r="U1752">
        <v>29</v>
      </c>
      <c r="V1752">
        <v>41</v>
      </c>
      <c r="W1752">
        <v>30</v>
      </c>
      <c r="X1752" t="s">
        <v>133</v>
      </c>
      <c r="Y1752">
        <v>87</v>
      </c>
      <c r="Z1752">
        <v>71</v>
      </c>
      <c r="AA1752">
        <v>16</v>
      </c>
      <c r="AB1752">
        <v>63</v>
      </c>
    </row>
    <row r="1753" spans="1:28" ht="17" x14ac:dyDescent="0.25">
      <c r="A1753" s="3">
        <v>38519287</v>
      </c>
      <c r="B1753" s="1">
        <v>43656</v>
      </c>
      <c r="C1753" s="13">
        <v>0.63153472222222218</v>
      </c>
      <c r="D1753" t="s">
        <v>129</v>
      </c>
      <c r="E1753" t="s">
        <v>130</v>
      </c>
      <c r="F1753">
        <v>3.21</v>
      </c>
      <c r="G1753" t="s">
        <v>130</v>
      </c>
      <c r="H1753">
        <v>35.67</v>
      </c>
      <c r="I1753">
        <v>-117.51300000000001</v>
      </c>
      <c r="J1753">
        <v>8.8000000000000007</v>
      </c>
      <c r="K1753" t="s">
        <v>131</v>
      </c>
      <c r="L1753">
        <v>128</v>
      </c>
      <c r="M1753">
        <v>0.13</v>
      </c>
      <c r="N1753">
        <v>0.09</v>
      </c>
      <c r="O1753">
        <v>0.2</v>
      </c>
      <c r="P1753">
        <v>0</v>
      </c>
      <c r="Q1753">
        <v>344</v>
      </c>
      <c r="R1753">
        <v>80</v>
      </c>
      <c r="S1753">
        <v>-179</v>
      </c>
      <c r="T1753">
        <v>12</v>
      </c>
      <c r="U1753">
        <v>18</v>
      </c>
      <c r="V1753">
        <v>95</v>
      </c>
      <c r="W1753">
        <v>32</v>
      </c>
      <c r="X1753" t="s">
        <v>131</v>
      </c>
      <c r="Y1753">
        <v>100</v>
      </c>
      <c r="Z1753">
        <v>45</v>
      </c>
      <c r="AA1753">
        <v>48</v>
      </c>
      <c r="AB1753">
        <v>108</v>
      </c>
    </row>
    <row r="1754" spans="1:28" x14ac:dyDescent="0.2">
      <c r="A1754" s="4">
        <v>38519359</v>
      </c>
      <c r="B1754" s="1">
        <v>43656</v>
      </c>
      <c r="C1754" s="13">
        <v>0.63639085648148142</v>
      </c>
      <c r="D1754" t="s">
        <v>129</v>
      </c>
      <c r="E1754" t="s">
        <v>130</v>
      </c>
      <c r="F1754">
        <v>2.2999999999999998</v>
      </c>
      <c r="G1754" t="s">
        <v>130</v>
      </c>
      <c r="H1754">
        <v>35.636000000000003</v>
      </c>
      <c r="I1754">
        <v>-117.48099999999999</v>
      </c>
      <c r="J1754">
        <v>10.199999999999999</v>
      </c>
      <c r="K1754" t="s">
        <v>131</v>
      </c>
      <c r="L1754">
        <v>55</v>
      </c>
      <c r="M1754">
        <v>0.15</v>
      </c>
      <c r="N1754">
        <v>0.23</v>
      </c>
      <c r="O1754">
        <v>0.34</v>
      </c>
      <c r="P1754">
        <v>0</v>
      </c>
      <c r="Q1754">
        <v>344</v>
      </c>
      <c r="R1754">
        <v>80</v>
      </c>
      <c r="S1754">
        <v>-174</v>
      </c>
      <c r="T1754">
        <v>16</v>
      </c>
      <c r="U1754">
        <v>15</v>
      </c>
      <c r="V1754">
        <v>28</v>
      </c>
      <c r="W1754">
        <v>7</v>
      </c>
      <c r="X1754" t="s">
        <v>131</v>
      </c>
      <c r="Y1754">
        <v>100</v>
      </c>
      <c r="Z1754">
        <v>31</v>
      </c>
      <c r="AA1754">
        <v>23</v>
      </c>
      <c r="AB1754">
        <v>129</v>
      </c>
    </row>
    <row r="1755" spans="1:28" x14ac:dyDescent="0.2">
      <c r="A1755" s="4">
        <v>38519375</v>
      </c>
      <c r="B1755" s="1">
        <v>43656</v>
      </c>
      <c r="C1755" s="13">
        <v>0.63752719907407407</v>
      </c>
      <c r="D1755" t="s">
        <v>129</v>
      </c>
      <c r="E1755" t="s">
        <v>130</v>
      </c>
      <c r="F1755">
        <v>2.02</v>
      </c>
      <c r="G1755" t="s">
        <v>130</v>
      </c>
      <c r="H1755">
        <v>35.651000000000003</v>
      </c>
      <c r="I1755">
        <v>-117.45699999999999</v>
      </c>
      <c r="J1755">
        <v>4.0999999999999996</v>
      </c>
      <c r="K1755" t="s">
        <v>131</v>
      </c>
      <c r="L1755">
        <v>45</v>
      </c>
      <c r="M1755">
        <v>0.19</v>
      </c>
      <c r="N1755">
        <v>0.31</v>
      </c>
      <c r="O1755">
        <v>0.57999999999999996</v>
      </c>
      <c r="P1755">
        <v>0</v>
      </c>
      <c r="Q1755">
        <v>360</v>
      </c>
      <c r="R1755">
        <v>72</v>
      </c>
      <c r="S1755">
        <v>170</v>
      </c>
      <c r="T1755">
        <v>29</v>
      </c>
      <c r="U1755">
        <v>40</v>
      </c>
      <c r="V1755">
        <v>16</v>
      </c>
      <c r="W1755">
        <v>25</v>
      </c>
      <c r="X1755" t="s">
        <v>133</v>
      </c>
      <c r="Y1755">
        <v>76</v>
      </c>
      <c r="Z1755">
        <v>50</v>
      </c>
      <c r="AA1755">
        <v>14</v>
      </c>
      <c r="AB1755">
        <v>75</v>
      </c>
    </row>
    <row r="1756" spans="1:28" x14ac:dyDescent="0.2">
      <c r="A1756" s="4">
        <v>38519399</v>
      </c>
      <c r="B1756" s="1">
        <v>43656</v>
      </c>
      <c r="C1756" s="13">
        <v>0.63826481481481478</v>
      </c>
      <c r="D1756" t="s">
        <v>129</v>
      </c>
      <c r="E1756" t="s">
        <v>130</v>
      </c>
      <c r="F1756">
        <v>2.08</v>
      </c>
      <c r="G1756" t="s">
        <v>130</v>
      </c>
      <c r="H1756">
        <v>35.707999999999998</v>
      </c>
      <c r="I1756">
        <v>-117.501</v>
      </c>
      <c r="J1756">
        <v>6.3</v>
      </c>
      <c r="K1756" t="s">
        <v>131</v>
      </c>
      <c r="L1756">
        <v>49</v>
      </c>
      <c r="M1756">
        <v>0.17</v>
      </c>
      <c r="N1756">
        <v>0.26</v>
      </c>
      <c r="O1756">
        <v>0.56999999999999995</v>
      </c>
      <c r="P1756">
        <v>0</v>
      </c>
      <c r="Q1756">
        <v>156</v>
      </c>
      <c r="R1756">
        <v>76</v>
      </c>
      <c r="S1756">
        <v>-159</v>
      </c>
      <c r="T1756">
        <v>20</v>
      </c>
      <c r="U1756">
        <v>24</v>
      </c>
      <c r="V1756">
        <v>21</v>
      </c>
      <c r="W1756">
        <v>30</v>
      </c>
      <c r="X1756" t="s">
        <v>131</v>
      </c>
      <c r="Y1756">
        <v>86</v>
      </c>
      <c r="Z1756">
        <v>39</v>
      </c>
      <c r="AA1756">
        <v>16</v>
      </c>
      <c r="AB1756">
        <v>91</v>
      </c>
    </row>
    <row r="1757" spans="1:28" ht="17" x14ac:dyDescent="0.25">
      <c r="A1757" s="3">
        <v>38519839</v>
      </c>
      <c r="B1757" s="1">
        <v>43656</v>
      </c>
      <c r="C1757" s="13">
        <v>0.66148437500000001</v>
      </c>
      <c r="D1757" t="s">
        <v>129</v>
      </c>
      <c r="E1757" t="s">
        <v>130</v>
      </c>
      <c r="F1757">
        <v>2.82</v>
      </c>
      <c r="G1757" t="s">
        <v>130</v>
      </c>
      <c r="H1757">
        <v>35.563000000000002</v>
      </c>
      <c r="I1757">
        <v>-117.361</v>
      </c>
      <c r="J1757">
        <v>9</v>
      </c>
      <c r="K1757" t="s">
        <v>131</v>
      </c>
      <c r="L1757">
        <v>98</v>
      </c>
      <c r="M1757">
        <v>0.14000000000000001</v>
      </c>
      <c r="N1757">
        <v>0.13</v>
      </c>
      <c r="O1757">
        <v>0.28999999999999998</v>
      </c>
      <c r="P1757">
        <v>0</v>
      </c>
      <c r="Q1757">
        <v>150</v>
      </c>
      <c r="R1757">
        <v>82</v>
      </c>
      <c r="S1757">
        <v>179</v>
      </c>
      <c r="T1757">
        <v>14</v>
      </c>
      <c r="U1757">
        <v>14</v>
      </c>
      <c r="V1757">
        <v>27</v>
      </c>
      <c r="W1757">
        <v>10</v>
      </c>
      <c r="X1757" t="s">
        <v>131</v>
      </c>
      <c r="Y1757">
        <v>100</v>
      </c>
      <c r="Z1757">
        <v>26</v>
      </c>
      <c r="AA1757">
        <v>23</v>
      </c>
      <c r="AB1757">
        <v>141</v>
      </c>
    </row>
    <row r="1758" spans="1:28" ht="17" x14ac:dyDescent="0.25">
      <c r="A1758" s="3">
        <v>38519951</v>
      </c>
      <c r="B1758" s="1">
        <v>43656</v>
      </c>
      <c r="C1758" s="13">
        <v>0.66780335648148148</v>
      </c>
      <c r="D1758" t="s">
        <v>129</v>
      </c>
      <c r="E1758" t="s">
        <v>130</v>
      </c>
      <c r="F1758">
        <v>3.49</v>
      </c>
      <c r="G1758" t="s">
        <v>130</v>
      </c>
      <c r="H1758">
        <v>35.826999999999998</v>
      </c>
      <c r="I1758">
        <v>-117.652</v>
      </c>
      <c r="J1758">
        <v>3.4</v>
      </c>
      <c r="K1758" t="s">
        <v>131</v>
      </c>
      <c r="L1758">
        <v>124</v>
      </c>
      <c r="M1758">
        <v>0.17</v>
      </c>
      <c r="N1758">
        <v>0.1</v>
      </c>
      <c r="O1758">
        <v>0.34</v>
      </c>
      <c r="P1758">
        <v>0</v>
      </c>
      <c r="Q1758">
        <v>181</v>
      </c>
      <c r="R1758">
        <v>84</v>
      </c>
      <c r="S1758">
        <v>-179</v>
      </c>
      <c r="T1758">
        <v>31</v>
      </c>
      <c r="U1758">
        <v>27</v>
      </c>
      <c r="V1758">
        <v>30</v>
      </c>
      <c r="W1758">
        <v>27</v>
      </c>
      <c r="X1758" t="s">
        <v>133</v>
      </c>
      <c r="Y1758">
        <v>70</v>
      </c>
      <c r="Z1758">
        <v>73</v>
      </c>
      <c r="AA1758">
        <v>13</v>
      </c>
      <c r="AB1758">
        <v>37</v>
      </c>
    </row>
    <row r="1759" spans="1:28" x14ac:dyDescent="0.2">
      <c r="A1759" s="4">
        <v>38520263</v>
      </c>
      <c r="B1759" s="1">
        <v>43656</v>
      </c>
      <c r="C1759" s="13">
        <v>0.69042314814814809</v>
      </c>
      <c r="D1759" t="s">
        <v>129</v>
      </c>
      <c r="E1759" t="s">
        <v>130</v>
      </c>
      <c r="F1759">
        <v>2.14</v>
      </c>
      <c r="G1759" t="s">
        <v>130</v>
      </c>
      <c r="H1759">
        <v>35.631999999999998</v>
      </c>
      <c r="I1759">
        <v>-117.46</v>
      </c>
      <c r="J1759">
        <v>4.8</v>
      </c>
      <c r="K1759" t="s">
        <v>131</v>
      </c>
      <c r="L1759">
        <v>47</v>
      </c>
      <c r="M1759">
        <v>0.13</v>
      </c>
      <c r="N1759">
        <v>0.2</v>
      </c>
      <c r="O1759">
        <v>0.34</v>
      </c>
      <c r="P1759">
        <v>0</v>
      </c>
      <c r="Q1759">
        <v>348</v>
      </c>
      <c r="R1759">
        <v>79</v>
      </c>
      <c r="S1759">
        <v>-172</v>
      </c>
      <c r="T1759">
        <v>21</v>
      </c>
      <c r="U1759">
        <v>21</v>
      </c>
      <c r="V1759">
        <v>26</v>
      </c>
      <c r="W1759">
        <v>14</v>
      </c>
      <c r="X1759" t="s">
        <v>131</v>
      </c>
      <c r="Y1759">
        <v>93</v>
      </c>
      <c r="Z1759">
        <v>48</v>
      </c>
      <c r="AA1759">
        <v>18</v>
      </c>
      <c r="AB1759">
        <v>68</v>
      </c>
    </row>
    <row r="1760" spans="1:28" ht="17" x14ac:dyDescent="0.25">
      <c r="A1760" s="3">
        <v>38520447</v>
      </c>
      <c r="B1760" s="1">
        <v>43656</v>
      </c>
      <c r="C1760" s="13">
        <v>0.70278541666666661</v>
      </c>
      <c r="D1760" t="s">
        <v>129</v>
      </c>
      <c r="E1760" t="s">
        <v>130</v>
      </c>
      <c r="F1760">
        <v>2.8</v>
      </c>
      <c r="G1760" t="s">
        <v>130</v>
      </c>
      <c r="H1760">
        <v>35.677</v>
      </c>
      <c r="I1760">
        <v>-117.557</v>
      </c>
      <c r="J1760">
        <v>7.1</v>
      </c>
      <c r="K1760" t="s">
        <v>131</v>
      </c>
      <c r="L1760">
        <v>107</v>
      </c>
      <c r="M1760">
        <v>0.14000000000000001</v>
      </c>
      <c r="N1760">
        <v>0.11</v>
      </c>
      <c r="O1760">
        <v>0.21</v>
      </c>
      <c r="P1760">
        <v>0</v>
      </c>
      <c r="Q1760">
        <v>321</v>
      </c>
      <c r="R1760">
        <v>57</v>
      </c>
      <c r="S1760">
        <v>-140</v>
      </c>
      <c r="T1760">
        <v>40</v>
      </c>
      <c r="U1760">
        <v>40</v>
      </c>
      <c r="V1760">
        <v>35</v>
      </c>
      <c r="W1760">
        <v>19</v>
      </c>
      <c r="X1760" t="s">
        <v>132</v>
      </c>
      <c r="Y1760">
        <v>50</v>
      </c>
      <c r="Z1760">
        <v>26</v>
      </c>
      <c r="AA1760">
        <v>27</v>
      </c>
      <c r="AB1760">
        <v>134</v>
      </c>
    </row>
    <row r="1761" spans="1:28" ht="17" x14ac:dyDescent="0.25">
      <c r="A1761" s="3">
        <v>38520959</v>
      </c>
      <c r="B1761" s="1">
        <v>43656</v>
      </c>
      <c r="C1761" s="13">
        <v>0.73345011574074082</v>
      </c>
      <c r="D1761" t="s">
        <v>129</v>
      </c>
      <c r="E1761" t="s">
        <v>130</v>
      </c>
      <c r="F1761">
        <v>2.0099999999999998</v>
      </c>
      <c r="G1761" t="s">
        <v>130</v>
      </c>
      <c r="H1761">
        <v>35.761000000000003</v>
      </c>
      <c r="I1761">
        <v>-117.578</v>
      </c>
      <c r="J1761">
        <v>7</v>
      </c>
      <c r="K1761" t="s">
        <v>131</v>
      </c>
      <c r="L1761">
        <v>52</v>
      </c>
      <c r="M1761">
        <v>0.15</v>
      </c>
      <c r="N1761">
        <v>0.22</v>
      </c>
      <c r="O1761">
        <v>0.36</v>
      </c>
      <c r="P1761">
        <v>0</v>
      </c>
      <c r="Q1761">
        <v>327</v>
      </c>
      <c r="R1761">
        <v>50</v>
      </c>
      <c r="S1761">
        <v>-149</v>
      </c>
      <c r="T1761">
        <v>46</v>
      </c>
      <c r="U1761">
        <v>35</v>
      </c>
      <c r="V1761">
        <v>25</v>
      </c>
      <c r="W1761">
        <v>26</v>
      </c>
      <c r="X1761" t="s">
        <v>132</v>
      </c>
      <c r="Y1761">
        <v>55</v>
      </c>
      <c r="Z1761">
        <v>26</v>
      </c>
      <c r="AA1761">
        <v>17</v>
      </c>
      <c r="AB1761">
        <v>122</v>
      </c>
    </row>
    <row r="1762" spans="1:28" ht="17" x14ac:dyDescent="0.25">
      <c r="A1762" s="3">
        <v>38521039</v>
      </c>
      <c r="B1762" s="1">
        <v>43656</v>
      </c>
      <c r="C1762" s="13">
        <v>0.73844571759259259</v>
      </c>
      <c r="D1762" t="s">
        <v>129</v>
      </c>
      <c r="E1762" t="s">
        <v>130</v>
      </c>
      <c r="F1762">
        <v>2.92</v>
      </c>
      <c r="G1762" t="s">
        <v>130</v>
      </c>
      <c r="H1762">
        <v>35.978999999999999</v>
      </c>
      <c r="I1762">
        <v>-117.779</v>
      </c>
      <c r="J1762">
        <v>5.4</v>
      </c>
      <c r="K1762" t="s">
        <v>131</v>
      </c>
      <c r="L1762">
        <v>90</v>
      </c>
      <c r="M1762">
        <v>0.12</v>
      </c>
      <c r="N1762">
        <v>0.11</v>
      </c>
      <c r="O1762">
        <v>0.26</v>
      </c>
      <c r="P1762">
        <v>0</v>
      </c>
      <c r="Q1762">
        <v>310</v>
      </c>
      <c r="R1762">
        <v>86</v>
      </c>
      <c r="S1762">
        <v>172</v>
      </c>
      <c r="T1762">
        <v>15</v>
      </c>
      <c r="U1762">
        <v>16</v>
      </c>
      <c r="V1762">
        <v>30</v>
      </c>
      <c r="W1762">
        <v>9</v>
      </c>
      <c r="X1762" t="s">
        <v>131</v>
      </c>
      <c r="Y1762">
        <v>100</v>
      </c>
      <c r="Z1762">
        <v>54</v>
      </c>
      <c r="AA1762">
        <v>23</v>
      </c>
      <c r="AB1762">
        <v>63</v>
      </c>
    </row>
    <row r="1763" spans="1:28" ht="17" x14ac:dyDescent="0.25">
      <c r="A1763" s="3">
        <v>38521087</v>
      </c>
      <c r="B1763" s="1">
        <v>43656</v>
      </c>
      <c r="C1763" s="13">
        <v>0.74046076388888882</v>
      </c>
      <c r="D1763" t="s">
        <v>129</v>
      </c>
      <c r="E1763" t="s">
        <v>130</v>
      </c>
      <c r="F1763">
        <v>2.76</v>
      </c>
      <c r="G1763" t="s">
        <v>130</v>
      </c>
      <c r="H1763">
        <v>35.639000000000003</v>
      </c>
      <c r="I1763">
        <v>-117.443</v>
      </c>
      <c r="J1763">
        <v>8.1</v>
      </c>
      <c r="K1763" t="s">
        <v>131</v>
      </c>
      <c r="L1763">
        <v>103</v>
      </c>
      <c r="M1763">
        <v>0.14000000000000001</v>
      </c>
      <c r="N1763">
        <v>0.12</v>
      </c>
      <c r="O1763">
        <v>0.27</v>
      </c>
      <c r="P1763">
        <v>0</v>
      </c>
      <c r="Q1763">
        <v>317</v>
      </c>
      <c r="R1763">
        <v>87</v>
      </c>
      <c r="S1763">
        <v>-140</v>
      </c>
      <c r="T1763">
        <v>39</v>
      </c>
      <c r="U1763">
        <v>42</v>
      </c>
      <c r="V1763">
        <v>26</v>
      </c>
      <c r="W1763">
        <v>28</v>
      </c>
      <c r="X1763" t="s">
        <v>132</v>
      </c>
      <c r="Y1763">
        <v>60</v>
      </c>
      <c r="Z1763">
        <v>26</v>
      </c>
      <c r="AA1763">
        <v>25</v>
      </c>
      <c r="AB1763">
        <v>116</v>
      </c>
    </row>
    <row r="1764" spans="1:28" x14ac:dyDescent="0.2">
      <c r="A1764" s="4">
        <v>38521207</v>
      </c>
      <c r="B1764" s="1">
        <v>43656</v>
      </c>
      <c r="C1764" s="13">
        <v>0.75001446759259249</v>
      </c>
      <c r="D1764" t="s">
        <v>129</v>
      </c>
      <c r="E1764" t="s">
        <v>130</v>
      </c>
      <c r="F1764">
        <v>2.2599999999999998</v>
      </c>
      <c r="G1764" t="s">
        <v>130</v>
      </c>
      <c r="H1764">
        <v>35.774999999999999</v>
      </c>
      <c r="I1764">
        <v>-117.60299999999999</v>
      </c>
      <c r="J1764">
        <v>7.6</v>
      </c>
      <c r="K1764" t="s">
        <v>131</v>
      </c>
      <c r="L1764">
        <v>55</v>
      </c>
      <c r="M1764">
        <v>0.16</v>
      </c>
      <c r="N1764">
        <v>0.21</v>
      </c>
      <c r="O1764">
        <v>0.43</v>
      </c>
      <c r="P1764">
        <v>0</v>
      </c>
      <c r="Q1764">
        <v>159</v>
      </c>
      <c r="R1764">
        <v>82</v>
      </c>
      <c r="S1764">
        <v>-164</v>
      </c>
      <c r="T1764">
        <v>16</v>
      </c>
      <c r="U1764">
        <v>16</v>
      </c>
      <c r="V1764">
        <v>28</v>
      </c>
      <c r="W1764">
        <v>24</v>
      </c>
      <c r="X1764" t="s">
        <v>131</v>
      </c>
      <c r="Y1764">
        <v>100</v>
      </c>
      <c r="Z1764">
        <v>31</v>
      </c>
      <c r="AA1764">
        <v>22</v>
      </c>
      <c r="AB1764">
        <v>103</v>
      </c>
    </row>
    <row r="1765" spans="1:28" x14ac:dyDescent="0.2">
      <c r="A1765" s="4">
        <v>38521231</v>
      </c>
      <c r="B1765" s="1">
        <v>43656</v>
      </c>
      <c r="C1765" s="13">
        <v>0.75101666666666667</v>
      </c>
      <c r="D1765" t="s">
        <v>129</v>
      </c>
      <c r="E1765" t="s">
        <v>130</v>
      </c>
      <c r="F1765">
        <v>2.37</v>
      </c>
      <c r="G1765" t="s">
        <v>130</v>
      </c>
      <c r="H1765">
        <v>35.673000000000002</v>
      </c>
      <c r="I1765">
        <v>-117.521</v>
      </c>
      <c r="J1765">
        <v>5.7</v>
      </c>
      <c r="K1765" t="s">
        <v>131</v>
      </c>
      <c r="L1765">
        <v>44</v>
      </c>
      <c r="M1765">
        <v>0.25</v>
      </c>
      <c r="N1765">
        <v>0.37</v>
      </c>
      <c r="O1765">
        <v>0.85</v>
      </c>
      <c r="P1765">
        <v>0</v>
      </c>
      <c r="Q1765">
        <v>108</v>
      </c>
      <c r="R1765">
        <v>83</v>
      </c>
      <c r="S1765">
        <v>172</v>
      </c>
      <c r="T1765">
        <v>21</v>
      </c>
      <c r="U1765">
        <v>24</v>
      </c>
      <c r="V1765">
        <v>19</v>
      </c>
      <c r="W1765">
        <v>31</v>
      </c>
      <c r="X1765" t="s">
        <v>131</v>
      </c>
      <c r="Y1765">
        <v>93</v>
      </c>
      <c r="Z1765">
        <v>37</v>
      </c>
      <c r="AA1765">
        <v>12</v>
      </c>
      <c r="AB1765">
        <v>105</v>
      </c>
    </row>
    <row r="1766" spans="1:28" x14ac:dyDescent="0.2">
      <c r="A1766" s="4">
        <v>38521351</v>
      </c>
      <c r="B1766" s="1">
        <v>43656</v>
      </c>
      <c r="C1766" s="13">
        <v>0.75775057870370377</v>
      </c>
      <c r="D1766" t="s">
        <v>129</v>
      </c>
      <c r="E1766" t="s">
        <v>130</v>
      </c>
      <c r="F1766">
        <v>2.02</v>
      </c>
      <c r="G1766" t="s">
        <v>130</v>
      </c>
      <c r="H1766">
        <v>35.707000000000001</v>
      </c>
      <c r="I1766">
        <v>-117.52800000000001</v>
      </c>
      <c r="J1766">
        <v>9.1999999999999993</v>
      </c>
      <c r="K1766" t="s">
        <v>131</v>
      </c>
      <c r="L1766">
        <v>54</v>
      </c>
      <c r="M1766">
        <v>0.18</v>
      </c>
      <c r="N1766">
        <v>0.25</v>
      </c>
      <c r="O1766">
        <v>0.46</v>
      </c>
      <c r="P1766">
        <v>0</v>
      </c>
      <c r="Q1766">
        <v>306</v>
      </c>
      <c r="R1766">
        <v>85</v>
      </c>
      <c r="S1766">
        <v>-172</v>
      </c>
      <c r="T1766">
        <v>18</v>
      </c>
      <c r="U1766">
        <v>22</v>
      </c>
      <c r="V1766">
        <v>32</v>
      </c>
      <c r="W1766">
        <v>25</v>
      </c>
      <c r="X1766" t="s">
        <v>131</v>
      </c>
      <c r="Y1766">
        <v>86</v>
      </c>
      <c r="Z1766">
        <v>33</v>
      </c>
      <c r="AA1766">
        <v>14</v>
      </c>
      <c r="AB1766">
        <v>143</v>
      </c>
    </row>
    <row r="1767" spans="1:28" x14ac:dyDescent="0.2">
      <c r="A1767" s="4">
        <v>38521591</v>
      </c>
      <c r="B1767" s="1">
        <v>43656</v>
      </c>
      <c r="C1767" s="13">
        <v>0.77095196759259255</v>
      </c>
      <c r="D1767" t="s">
        <v>129</v>
      </c>
      <c r="E1767" t="s">
        <v>130</v>
      </c>
      <c r="F1767">
        <v>2.42</v>
      </c>
      <c r="G1767" t="s">
        <v>130</v>
      </c>
      <c r="H1767">
        <v>35.652999999999999</v>
      </c>
      <c r="I1767">
        <v>-117.502</v>
      </c>
      <c r="J1767">
        <v>8</v>
      </c>
      <c r="K1767" t="s">
        <v>131</v>
      </c>
      <c r="L1767">
        <v>55</v>
      </c>
      <c r="M1767">
        <v>0.15</v>
      </c>
      <c r="N1767">
        <v>0.22</v>
      </c>
      <c r="O1767">
        <v>0.49</v>
      </c>
      <c r="P1767">
        <v>0</v>
      </c>
      <c r="Q1767">
        <v>177</v>
      </c>
      <c r="R1767">
        <v>60</v>
      </c>
      <c r="S1767">
        <v>-138</v>
      </c>
      <c r="T1767">
        <v>30</v>
      </c>
      <c r="U1767">
        <v>31</v>
      </c>
      <c r="V1767">
        <v>28</v>
      </c>
      <c r="W1767">
        <v>19</v>
      </c>
      <c r="X1767" t="s">
        <v>133</v>
      </c>
      <c r="Y1767">
        <v>72</v>
      </c>
      <c r="Z1767">
        <v>24</v>
      </c>
      <c r="AA1767">
        <v>24</v>
      </c>
      <c r="AB1767">
        <v>139</v>
      </c>
    </row>
    <row r="1768" spans="1:28" x14ac:dyDescent="0.2">
      <c r="A1768" s="4">
        <v>38521775</v>
      </c>
      <c r="B1768" s="1">
        <v>43656</v>
      </c>
      <c r="C1768" s="13">
        <v>0.78104525462962959</v>
      </c>
      <c r="D1768" t="s">
        <v>129</v>
      </c>
      <c r="E1768" t="s">
        <v>130</v>
      </c>
      <c r="F1768">
        <v>2.17</v>
      </c>
      <c r="G1768" t="s">
        <v>130</v>
      </c>
      <c r="H1768">
        <v>35.673999999999999</v>
      </c>
      <c r="I1768">
        <v>-117.52800000000001</v>
      </c>
      <c r="J1768">
        <v>8.6999999999999993</v>
      </c>
      <c r="K1768" t="s">
        <v>131</v>
      </c>
      <c r="L1768">
        <v>56</v>
      </c>
      <c r="M1768">
        <v>0.18</v>
      </c>
      <c r="N1768">
        <v>0.23</v>
      </c>
      <c r="O1768">
        <v>0.45</v>
      </c>
      <c r="P1768">
        <v>0</v>
      </c>
      <c r="Q1768">
        <v>316</v>
      </c>
      <c r="R1768">
        <v>69</v>
      </c>
      <c r="S1768">
        <v>-163</v>
      </c>
      <c r="T1768">
        <v>18</v>
      </c>
      <c r="U1768">
        <v>20</v>
      </c>
      <c r="V1768">
        <v>25</v>
      </c>
      <c r="W1768">
        <v>27</v>
      </c>
      <c r="X1768" t="s">
        <v>131</v>
      </c>
      <c r="Y1768">
        <v>97</v>
      </c>
      <c r="Z1768">
        <v>33</v>
      </c>
      <c r="AA1768">
        <v>20</v>
      </c>
      <c r="AB1768">
        <v>130</v>
      </c>
    </row>
    <row r="1769" spans="1:28" ht="17" x14ac:dyDescent="0.25">
      <c r="A1769" s="3">
        <v>38521783</v>
      </c>
      <c r="B1769" s="1">
        <v>43656</v>
      </c>
      <c r="C1769" s="13">
        <v>0.78222592592592599</v>
      </c>
      <c r="D1769" t="s">
        <v>129</v>
      </c>
      <c r="E1769" t="s">
        <v>130</v>
      </c>
      <c r="F1769">
        <v>2.34</v>
      </c>
      <c r="G1769" t="s">
        <v>130</v>
      </c>
      <c r="H1769">
        <v>35.923000000000002</v>
      </c>
      <c r="I1769">
        <v>-117.75700000000001</v>
      </c>
      <c r="J1769">
        <v>0.6</v>
      </c>
      <c r="K1769" t="s">
        <v>131</v>
      </c>
      <c r="L1769">
        <v>46</v>
      </c>
      <c r="M1769">
        <v>0.22</v>
      </c>
      <c r="N1769">
        <v>0.25</v>
      </c>
      <c r="O1769">
        <v>0.48</v>
      </c>
      <c r="P1769">
        <v>0</v>
      </c>
      <c r="Q1769">
        <v>173</v>
      </c>
      <c r="R1769">
        <v>58</v>
      </c>
      <c r="S1769">
        <v>-138</v>
      </c>
      <c r="T1769">
        <v>40</v>
      </c>
      <c r="U1769">
        <v>42</v>
      </c>
      <c r="V1769">
        <v>26</v>
      </c>
      <c r="W1769">
        <v>32</v>
      </c>
      <c r="X1769" t="s">
        <v>132</v>
      </c>
      <c r="Y1769">
        <v>58</v>
      </c>
      <c r="Z1769">
        <v>79</v>
      </c>
      <c r="AA1769">
        <v>19</v>
      </c>
      <c r="AB1769">
        <v>23</v>
      </c>
    </row>
    <row r="1770" spans="1:28" x14ac:dyDescent="0.2">
      <c r="A1770" s="4">
        <v>38522071</v>
      </c>
      <c r="B1770" s="1">
        <v>43656</v>
      </c>
      <c r="C1770" s="13">
        <v>0.80407071759259263</v>
      </c>
      <c r="D1770" t="s">
        <v>129</v>
      </c>
      <c r="E1770" t="s">
        <v>130</v>
      </c>
      <c r="F1770">
        <v>2.1800000000000002</v>
      </c>
      <c r="G1770" t="s">
        <v>130</v>
      </c>
      <c r="H1770">
        <v>35.899000000000001</v>
      </c>
      <c r="I1770">
        <v>-117.755</v>
      </c>
      <c r="J1770">
        <v>5.6</v>
      </c>
      <c r="K1770" t="s">
        <v>131</v>
      </c>
      <c r="L1770">
        <v>47</v>
      </c>
      <c r="M1770">
        <v>0.17</v>
      </c>
      <c r="N1770">
        <v>0.2</v>
      </c>
      <c r="O1770">
        <v>0.7</v>
      </c>
      <c r="P1770">
        <v>0</v>
      </c>
      <c r="Q1770">
        <v>158</v>
      </c>
      <c r="R1770">
        <v>64</v>
      </c>
      <c r="S1770">
        <v>-150</v>
      </c>
      <c r="T1770">
        <v>16</v>
      </c>
      <c r="U1770">
        <v>24</v>
      </c>
      <c r="V1770">
        <v>21</v>
      </c>
      <c r="W1770">
        <v>21</v>
      </c>
      <c r="X1770" t="s">
        <v>133</v>
      </c>
      <c r="Y1770">
        <v>75</v>
      </c>
      <c r="Z1770">
        <v>34</v>
      </c>
      <c r="AA1770">
        <v>8</v>
      </c>
      <c r="AB1770">
        <v>119</v>
      </c>
    </row>
    <row r="1771" spans="1:28" x14ac:dyDescent="0.2">
      <c r="A1771" s="4">
        <v>38522103</v>
      </c>
      <c r="B1771" s="1">
        <v>43656</v>
      </c>
      <c r="C1771" s="13">
        <v>0.80631805555555547</v>
      </c>
      <c r="D1771" t="s">
        <v>129</v>
      </c>
      <c r="E1771" t="s">
        <v>130</v>
      </c>
      <c r="F1771">
        <v>2.2000000000000002</v>
      </c>
      <c r="G1771" t="s">
        <v>130</v>
      </c>
      <c r="H1771">
        <v>35.664999999999999</v>
      </c>
      <c r="I1771">
        <v>-117.482</v>
      </c>
      <c r="J1771">
        <v>2.7</v>
      </c>
      <c r="K1771" t="s">
        <v>131</v>
      </c>
      <c r="L1771">
        <v>52</v>
      </c>
      <c r="M1771">
        <v>0.19</v>
      </c>
      <c r="N1771">
        <v>0.25</v>
      </c>
      <c r="O1771">
        <v>0.36</v>
      </c>
      <c r="P1771">
        <v>0</v>
      </c>
      <c r="Q1771">
        <v>71</v>
      </c>
      <c r="R1771">
        <v>46</v>
      </c>
      <c r="S1771">
        <v>38</v>
      </c>
      <c r="T1771">
        <v>32</v>
      </c>
      <c r="U1771">
        <v>18</v>
      </c>
      <c r="V1771">
        <v>23</v>
      </c>
      <c r="W1771">
        <v>22</v>
      </c>
      <c r="X1771" t="s">
        <v>133</v>
      </c>
      <c r="Y1771">
        <v>79</v>
      </c>
      <c r="Z1771">
        <v>64</v>
      </c>
      <c r="AA1771">
        <v>19</v>
      </c>
      <c r="AB1771">
        <v>53</v>
      </c>
    </row>
    <row r="1772" spans="1:28" ht="17" x14ac:dyDescent="0.25">
      <c r="A1772" s="3">
        <v>38522175</v>
      </c>
      <c r="B1772" s="1">
        <v>43656</v>
      </c>
      <c r="C1772" s="13">
        <v>0.81184224537037031</v>
      </c>
      <c r="D1772" t="s">
        <v>129</v>
      </c>
      <c r="E1772" t="s">
        <v>130</v>
      </c>
      <c r="F1772">
        <v>2.63</v>
      </c>
      <c r="G1772" t="s">
        <v>130</v>
      </c>
      <c r="H1772">
        <v>35.887</v>
      </c>
      <c r="I1772">
        <v>-117.729</v>
      </c>
      <c r="J1772">
        <v>7.7</v>
      </c>
      <c r="K1772" t="s">
        <v>131</v>
      </c>
      <c r="L1772">
        <v>56</v>
      </c>
      <c r="M1772">
        <v>0.13</v>
      </c>
      <c r="N1772">
        <v>0.18</v>
      </c>
      <c r="O1772">
        <v>0.55000000000000004</v>
      </c>
      <c r="P1772">
        <v>0</v>
      </c>
      <c r="Q1772">
        <v>350</v>
      </c>
      <c r="R1772">
        <v>81</v>
      </c>
      <c r="S1772">
        <v>-155</v>
      </c>
      <c r="T1772">
        <v>12</v>
      </c>
      <c r="U1772">
        <v>21</v>
      </c>
      <c r="V1772">
        <v>22</v>
      </c>
      <c r="W1772">
        <v>9</v>
      </c>
      <c r="X1772" t="s">
        <v>131</v>
      </c>
      <c r="Y1772">
        <v>94</v>
      </c>
      <c r="Z1772">
        <v>71</v>
      </c>
      <c r="AA1772">
        <v>17</v>
      </c>
      <c r="AB1772">
        <v>48</v>
      </c>
    </row>
    <row r="1773" spans="1:28" ht="17" x14ac:dyDescent="0.25">
      <c r="A1773" s="3">
        <v>38522423</v>
      </c>
      <c r="B1773" s="1">
        <v>43656</v>
      </c>
      <c r="C1773" s="13">
        <v>0.82700694444444445</v>
      </c>
      <c r="D1773" t="s">
        <v>129</v>
      </c>
      <c r="E1773" t="s">
        <v>130</v>
      </c>
      <c r="F1773">
        <v>2.2400000000000002</v>
      </c>
      <c r="G1773" t="s">
        <v>130</v>
      </c>
      <c r="H1773">
        <v>35.645000000000003</v>
      </c>
      <c r="I1773">
        <v>-117.49299999999999</v>
      </c>
      <c r="J1773">
        <v>8</v>
      </c>
      <c r="K1773" t="s">
        <v>131</v>
      </c>
      <c r="L1773">
        <v>52</v>
      </c>
      <c r="M1773">
        <v>0.16</v>
      </c>
      <c r="N1773">
        <v>0.23</v>
      </c>
      <c r="O1773">
        <v>0.48</v>
      </c>
      <c r="P1773">
        <v>0</v>
      </c>
      <c r="Q1773">
        <v>133</v>
      </c>
      <c r="R1773">
        <v>90</v>
      </c>
      <c r="S1773">
        <v>176</v>
      </c>
      <c r="T1773">
        <v>38</v>
      </c>
      <c r="U1773">
        <v>23</v>
      </c>
      <c r="V1773">
        <v>25</v>
      </c>
      <c r="W1773">
        <v>14</v>
      </c>
      <c r="X1773" t="s">
        <v>132</v>
      </c>
      <c r="Y1773">
        <v>59</v>
      </c>
      <c r="Z1773">
        <v>27</v>
      </c>
      <c r="AA1773">
        <v>19</v>
      </c>
      <c r="AB1773">
        <v>135</v>
      </c>
    </row>
    <row r="1774" spans="1:28" x14ac:dyDescent="0.2">
      <c r="A1774" s="4">
        <v>38522511</v>
      </c>
      <c r="B1774" s="1">
        <v>43656</v>
      </c>
      <c r="C1774" s="13">
        <v>0.83292453703703695</v>
      </c>
      <c r="D1774" t="s">
        <v>129</v>
      </c>
      <c r="E1774" t="s">
        <v>130</v>
      </c>
      <c r="F1774">
        <v>2</v>
      </c>
      <c r="G1774" t="s">
        <v>130</v>
      </c>
      <c r="H1774">
        <v>35.640999999999998</v>
      </c>
      <c r="I1774">
        <v>-117.444</v>
      </c>
      <c r="J1774">
        <v>5.7</v>
      </c>
      <c r="K1774" t="s">
        <v>131</v>
      </c>
      <c r="L1774">
        <v>47</v>
      </c>
      <c r="M1774">
        <v>0.17</v>
      </c>
      <c r="N1774">
        <v>0.26</v>
      </c>
      <c r="O1774">
        <v>0.66</v>
      </c>
      <c r="P1774">
        <v>0</v>
      </c>
      <c r="Q1774">
        <v>313</v>
      </c>
      <c r="R1774">
        <v>89</v>
      </c>
      <c r="S1774">
        <v>127</v>
      </c>
      <c r="T1774">
        <v>17</v>
      </c>
      <c r="U1774">
        <v>25</v>
      </c>
      <c r="V1774">
        <v>24</v>
      </c>
      <c r="W1774">
        <v>17</v>
      </c>
      <c r="X1774" t="s">
        <v>131</v>
      </c>
      <c r="Y1774">
        <v>91</v>
      </c>
      <c r="Z1774">
        <v>33</v>
      </c>
      <c r="AA1774">
        <v>16</v>
      </c>
      <c r="AB1774">
        <v>106</v>
      </c>
    </row>
    <row r="1775" spans="1:28" ht="17" x14ac:dyDescent="0.25">
      <c r="A1775" s="3">
        <v>38522647</v>
      </c>
      <c r="B1775" s="1">
        <v>43656</v>
      </c>
      <c r="C1775" s="13">
        <v>0.84018460648148141</v>
      </c>
      <c r="D1775" t="s">
        <v>129</v>
      </c>
      <c r="E1775" t="s">
        <v>130</v>
      </c>
      <c r="F1775">
        <v>4.17</v>
      </c>
      <c r="G1775" t="s">
        <v>47</v>
      </c>
      <c r="H1775">
        <v>35.664999999999999</v>
      </c>
      <c r="I1775">
        <v>-117.52500000000001</v>
      </c>
      <c r="J1775">
        <v>9.1999999999999993</v>
      </c>
      <c r="K1775" t="s">
        <v>131</v>
      </c>
      <c r="L1775">
        <v>167</v>
      </c>
      <c r="M1775">
        <v>0.17</v>
      </c>
      <c r="N1775">
        <v>0.12</v>
      </c>
      <c r="O1775">
        <v>0.25</v>
      </c>
      <c r="P1775">
        <v>0</v>
      </c>
      <c r="Q1775">
        <v>180</v>
      </c>
      <c r="R1775">
        <v>55</v>
      </c>
      <c r="S1775">
        <v>-159</v>
      </c>
      <c r="T1775">
        <v>10</v>
      </c>
      <c r="U1775">
        <v>13</v>
      </c>
      <c r="V1775">
        <v>125</v>
      </c>
      <c r="W1775">
        <v>22</v>
      </c>
      <c r="X1775" t="s">
        <v>131</v>
      </c>
      <c r="Y1775">
        <v>100</v>
      </c>
      <c r="Z1775">
        <v>51</v>
      </c>
      <c r="AA1775">
        <v>78</v>
      </c>
      <c r="AB1775">
        <v>97</v>
      </c>
    </row>
    <row r="1776" spans="1:28" x14ac:dyDescent="0.2">
      <c r="A1776" s="4">
        <v>38522655</v>
      </c>
      <c r="B1776" s="1">
        <v>43656</v>
      </c>
      <c r="C1776" s="13">
        <v>0.84185300925925921</v>
      </c>
      <c r="D1776" t="s">
        <v>129</v>
      </c>
      <c r="E1776" t="s">
        <v>130</v>
      </c>
      <c r="F1776">
        <v>2.3199999999999998</v>
      </c>
      <c r="G1776" t="s">
        <v>130</v>
      </c>
      <c r="H1776">
        <v>35.865000000000002</v>
      </c>
      <c r="I1776">
        <v>-117.703</v>
      </c>
      <c r="J1776">
        <v>8.8000000000000007</v>
      </c>
      <c r="K1776" t="s">
        <v>131</v>
      </c>
      <c r="L1776">
        <v>42</v>
      </c>
      <c r="M1776">
        <v>0.13</v>
      </c>
      <c r="N1776">
        <v>0.18</v>
      </c>
      <c r="O1776">
        <v>0.54</v>
      </c>
      <c r="P1776">
        <v>0</v>
      </c>
      <c r="Q1776">
        <v>156</v>
      </c>
      <c r="R1776">
        <v>66</v>
      </c>
      <c r="S1776">
        <v>-138</v>
      </c>
      <c r="T1776">
        <v>24</v>
      </c>
      <c r="U1776">
        <v>14</v>
      </c>
      <c r="V1776">
        <v>18</v>
      </c>
      <c r="W1776">
        <v>0</v>
      </c>
      <c r="X1776" t="s">
        <v>131</v>
      </c>
      <c r="Y1776">
        <v>100</v>
      </c>
      <c r="Z1776">
        <v>50</v>
      </c>
      <c r="AA1776">
        <v>7</v>
      </c>
      <c r="AB1776">
        <v>83</v>
      </c>
    </row>
    <row r="1777" spans="1:28" x14ac:dyDescent="0.2">
      <c r="A1777" s="4">
        <v>38522687</v>
      </c>
      <c r="B1777" s="1">
        <v>43656</v>
      </c>
      <c r="C1777" s="13">
        <v>0.8438134259259259</v>
      </c>
      <c r="D1777" t="s">
        <v>129</v>
      </c>
      <c r="E1777" t="s">
        <v>130</v>
      </c>
      <c r="F1777">
        <v>2.21</v>
      </c>
      <c r="G1777" t="s">
        <v>130</v>
      </c>
      <c r="H1777">
        <v>35.667000000000002</v>
      </c>
      <c r="I1777">
        <v>-117.52500000000001</v>
      </c>
      <c r="J1777">
        <v>9.6</v>
      </c>
      <c r="K1777" t="s">
        <v>131</v>
      </c>
      <c r="L1777">
        <v>55</v>
      </c>
      <c r="M1777">
        <v>0.16</v>
      </c>
      <c r="N1777">
        <v>0.22</v>
      </c>
      <c r="O1777">
        <v>0.41</v>
      </c>
      <c r="P1777">
        <v>0</v>
      </c>
      <c r="Q1777">
        <v>171</v>
      </c>
      <c r="R1777">
        <v>58</v>
      </c>
      <c r="S1777">
        <v>-140</v>
      </c>
      <c r="T1777">
        <v>33</v>
      </c>
      <c r="U1777">
        <v>28</v>
      </c>
      <c r="V1777">
        <v>28</v>
      </c>
      <c r="W1777">
        <v>14</v>
      </c>
      <c r="X1777" t="s">
        <v>133</v>
      </c>
      <c r="Y1777">
        <v>76</v>
      </c>
      <c r="Z1777">
        <v>35</v>
      </c>
      <c r="AA1777">
        <v>14</v>
      </c>
      <c r="AB1777">
        <v>126</v>
      </c>
    </row>
    <row r="1778" spans="1:28" ht="17" x14ac:dyDescent="0.25">
      <c r="A1778" s="3">
        <v>38523023</v>
      </c>
      <c r="B1778" s="1">
        <v>43656</v>
      </c>
      <c r="C1778" s="13">
        <v>0.8609430555555555</v>
      </c>
      <c r="D1778" t="s">
        <v>129</v>
      </c>
      <c r="E1778" t="s">
        <v>130</v>
      </c>
      <c r="F1778">
        <v>2.88</v>
      </c>
      <c r="G1778" t="s">
        <v>130</v>
      </c>
      <c r="H1778">
        <v>35.615000000000002</v>
      </c>
      <c r="I1778">
        <v>-117.46599999999999</v>
      </c>
      <c r="J1778">
        <v>2.2999999999999998</v>
      </c>
      <c r="K1778" t="s">
        <v>131</v>
      </c>
      <c r="L1778">
        <v>84</v>
      </c>
      <c r="M1778">
        <v>0.14000000000000001</v>
      </c>
      <c r="N1778">
        <v>0.13</v>
      </c>
      <c r="O1778">
        <v>0.2</v>
      </c>
      <c r="P1778">
        <v>0</v>
      </c>
      <c r="Q1778">
        <v>340</v>
      </c>
      <c r="R1778">
        <v>86</v>
      </c>
      <c r="S1778">
        <v>161</v>
      </c>
      <c r="T1778">
        <v>11</v>
      </c>
      <c r="U1778">
        <v>14</v>
      </c>
      <c r="V1778">
        <v>32</v>
      </c>
      <c r="W1778">
        <v>14</v>
      </c>
      <c r="X1778" t="s">
        <v>131</v>
      </c>
      <c r="Y1778">
        <v>100</v>
      </c>
      <c r="Z1778">
        <v>68</v>
      </c>
      <c r="AA1778">
        <v>26</v>
      </c>
      <c r="AB1778">
        <v>60</v>
      </c>
    </row>
    <row r="1779" spans="1:28" ht="17" x14ac:dyDescent="0.25">
      <c r="A1779" s="3">
        <v>38523095</v>
      </c>
      <c r="B1779" s="1">
        <v>43656</v>
      </c>
      <c r="C1779" s="13">
        <v>0.86779398148148157</v>
      </c>
      <c r="D1779" t="s">
        <v>129</v>
      </c>
      <c r="E1779" t="s">
        <v>130</v>
      </c>
      <c r="F1779">
        <v>2.04</v>
      </c>
      <c r="G1779" t="s">
        <v>130</v>
      </c>
      <c r="H1779">
        <v>35.975999999999999</v>
      </c>
      <c r="I1779">
        <v>-117.672</v>
      </c>
      <c r="J1779">
        <v>-0.1</v>
      </c>
      <c r="K1779" t="s">
        <v>132</v>
      </c>
      <c r="L1779">
        <v>38</v>
      </c>
      <c r="M1779">
        <v>0.21</v>
      </c>
      <c r="N1779">
        <v>0.28000000000000003</v>
      </c>
      <c r="O1779">
        <v>31.61</v>
      </c>
      <c r="P1779">
        <v>0</v>
      </c>
      <c r="Q1779">
        <v>350</v>
      </c>
      <c r="R1779">
        <v>5</v>
      </c>
      <c r="S1779">
        <v>-148</v>
      </c>
      <c r="T1779">
        <v>45</v>
      </c>
      <c r="U1779">
        <v>48</v>
      </c>
      <c r="V1779">
        <v>16</v>
      </c>
      <c r="W1779">
        <v>35</v>
      </c>
      <c r="X1779" t="s">
        <v>134</v>
      </c>
      <c r="Y1779">
        <v>32</v>
      </c>
      <c r="Z1779">
        <v>38</v>
      </c>
      <c r="AA1779">
        <v>0</v>
      </c>
      <c r="AB1779">
        <v>0</v>
      </c>
    </row>
    <row r="1780" spans="1:28" x14ac:dyDescent="0.2">
      <c r="A1780" s="4">
        <v>38523119</v>
      </c>
      <c r="B1780" s="1">
        <v>43656</v>
      </c>
      <c r="C1780" s="13">
        <v>0.86933599537037043</v>
      </c>
      <c r="D1780" t="s">
        <v>129</v>
      </c>
      <c r="E1780" t="s">
        <v>130</v>
      </c>
      <c r="F1780">
        <v>2.35</v>
      </c>
      <c r="G1780" t="s">
        <v>130</v>
      </c>
      <c r="H1780">
        <v>35.551000000000002</v>
      </c>
      <c r="I1780">
        <v>-117.44199999999999</v>
      </c>
      <c r="J1780">
        <v>3</v>
      </c>
      <c r="K1780" t="s">
        <v>131</v>
      </c>
      <c r="L1780">
        <v>53</v>
      </c>
      <c r="M1780">
        <v>0.16</v>
      </c>
      <c r="N1780">
        <v>0.21</v>
      </c>
      <c r="O1780">
        <v>0.41</v>
      </c>
      <c r="P1780">
        <v>0</v>
      </c>
      <c r="Q1780">
        <v>142</v>
      </c>
      <c r="R1780">
        <v>84</v>
      </c>
      <c r="S1780">
        <v>-149</v>
      </c>
      <c r="T1780">
        <v>21</v>
      </c>
      <c r="U1780">
        <v>31</v>
      </c>
      <c r="V1780">
        <v>26</v>
      </c>
      <c r="W1780">
        <v>17</v>
      </c>
      <c r="X1780" t="s">
        <v>133</v>
      </c>
      <c r="Y1780">
        <v>76</v>
      </c>
      <c r="Z1780">
        <v>65</v>
      </c>
      <c r="AA1780">
        <v>23</v>
      </c>
      <c r="AB1780">
        <v>55</v>
      </c>
    </row>
    <row r="1781" spans="1:28" x14ac:dyDescent="0.2">
      <c r="A1781" s="4">
        <v>38523151</v>
      </c>
      <c r="B1781" s="1">
        <v>43656</v>
      </c>
      <c r="C1781" s="13">
        <v>0.87127754629629628</v>
      </c>
      <c r="D1781" t="s">
        <v>129</v>
      </c>
      <c r="E1781" t="s">
        <v>130</v>
      </c>
      <c r="F1781">
        <v>2.2000000000000002</v>
      </c>
      <c r="G1781" t="s">
        <v>130</v>
      </c>
      <c r="H1781">
        <v>35.654000000000003</v>
      </c>
      <c r="I1781">
        <v>-117.455</v>
      </c>
      <c r="J1781">
        <v>3.3</v>
      </c>
      <c r="K1781" t="s">
        <v>131</v>
      </c>
      <c r="L1781">
        <v>53</v>
      </c>
      <c r="M1781">
        <v>0.18</v>
      </c>
      <c r="N1781">
        <v>0.24</v>
      </c>
      <c r="O1781">
        <v>0.46</v>
      </c>
      <c r="P1781">
        <v>0</v>
      </c>
      <c r="Q1781">
        <v>313</v>
      </c>
      <c r="R1781">
        <v>78</v>
      </c>
      <c r="S1781">
        <v>153</v>
      </c>
      <c r="T1781">
        <v>16</v>
      </c>
      <c r="U1781">
        <v>21</v>
      </c>
      <c r="V1781">
        <v>26</v>
      </c>
      <c r="W1781">
        <v>15</v>
      </c>
      <c r="X1781" t="s">
        <v>131</v>
      </c>
      <c r="Y1781">
        <v>99</v>
      </c>
      <c r="Z1781">
        <v>63</v>
      </c>
      <c r="AA1781">
        <v>14</v>
      </c>
      <c r="AB1781">
        <v>87</v>
      </c>
    </row>
    <row r="1782" spans="1:28" ht="17" x14ac:dyDescent="0.25">
      <c r="A1782" s="3">
        <v>38523175</v>
      </c>
      <c r="B1782" s="1">
        <v>43656</v>
      </c>
      <c r="C1782" s="13">
        <v>0.87611967592592599</v>
      </c>
      <c r="D1782" t="s">
        <v>129</v>
      </c>
      <c r="E1782" t="s">
        <v>130</v>
      </c>
      <c r="F1782">
        <v>2.79</v>
      </c>
      <c r="G1782" t="s">
        <v>130</v>
      </c>
      <c r="H1782">
        <v>35.865000000000002</v>
      </c>
      <c r="I1782">
        <v>-117.69199999999999</v>
      </c>
      <c r="J1782">
        <v>5.7</v>
      </c>
      <c r="K1782" t="s">
        <v>131</v>
      </c>
      <c r="L1782">
        <v>107</v>
      </c>
      <c r="M1782">
        <v>0.14000000000000001</v>
      </c>
      <c r="N1782">
        <v>0.1</v>
      </c>
      <c r="O1782">
        <v>0.36</v>
      </c>
      <c r="P1782">
        <v>0</v>
      </c>
      <c r="Q1782">
        <v>332</v>
      </c>
      <c r="R1782">
        <v>83</v>
      </c>
      <c r="S1782">
        <v>-172</v>
      </c>
      <c r="T1782">
        <v>31</v>
      </c>
      <c r="U1782">
        <v>15</v>
      </c>
      <c r="V1782">
        <v>28</v>
      </c>
      <c r="W1782">
        <v>23</v>
      </c>
      <c r="X1782" t="s">
        <v>133</v>
      </c>
      <c r="Y1782">
        <v>71</v>
      </c>
      <c r="Z1782">
        <v>48</v>
      </c>
      <c r="AA1782">
        <v>22</v>
      </c>
      <c r="AB1782">
        <v>64</v>
      </c>
    </row>
    <row r="1783" spans="1:28" x14ac:dyDescent="0.2">
      <c r="A1783" s="4">
        <v>38523487</v>
      </c>
      <c r="B1783" s="1">
        <v>43656</v>
      </c>
      <c r="C1783" s="13">
        <v>0.89604745370370376</v>
      </c>
      <c r="D1783" t="s">
        <v>129</v>
      </c>
      <c r="E1783" t="s">
        <v>130</v>
      </c>
      <c r="F1783">
        <v>2.3199999999999998</v>
      </c>
      <c r="G1783" t="s">
        <v>130</v>
      </c>
      <c r="H1783">
        <v>35.652999999999999</v>
      </c>
      <c r="I1783">
        <v>-117.49</v>
      </c>
      <c r="J1783">
        <v>2</v>
      </c>
      <c r="K1783" t="s">
        <v>131</v>
      </c>
      <c r="L1783">
        <v>55</v>
      </c>
      <c r="M1783">
        <v>0.17</v>
      </c>
      <c r="N1783">
        <v>0.21</v>
      </c>
      <c r="O1783">
        <v>0.37</v>
      </c>
      <c r="P1783">
        <v>0</v>
      </c>
      <c r="Q1783">
        <v>156</v>
      </c>
      <c r="R1783">
        <v>85</v>
      </c>
      <c r="S1783">
        <v>-160</v>
      </c>
      <c r="T1783">
        <v>11</v>
      </c>
      <c r="U1783">
        <v>12</v>
      </c>
      <c r="V1783">
        <v>29</v>
      </c>
      <c r="W1783">
        <v>14</v>
      </c>
      <c r="X1783" t="s">
        <v>131</v>
      </c>
      <c r="Y1783">
        <v>100</v>
      </c>
      <c r="Z1783">
        <v>70</v>
      </c>
      <c r="AA1783">
        <v>24</v>
      </c>
      <c r="AB1783">
        <v>65</v>
      </c>
    </row>
    <row r="1784" spans="1:28" ht="17" x14ac:dyDescent="0.25">
      <c r="A1784" s="3">
        <v>38523567</v>
      </c>
      <c r="B1784" s="1">
        <v>43656</v>
      </c>
      <c r="C1784" s="13">
        <v>0.90345393518518513</v>
      </c>
      <c r="D1784" t="s">
        <v>129</v>
      </c>
      <c r="E1784" t="s">
        <v>130</v>
      </c>
      <c r="F1784">
        <v>3.09</v>
      </c>
      <c r="G1784" t="s">
        <v>130</v>
      </c>
      <c r="H1784">
        <v>35.573</v>
      </c>
      <c r="I1784">
        <v>-117.521</v>
      </c>
      <c r="J1784">
        <v>10.1</v>
      </c>
      <c r="K1784" t="s">
        <v>131</v>
      </c>
      <c r="L1784">
        <v>122</v>
      </c>
      <c r="M1784">
        <v>0.14000000000000001</v>
      </c>
      <c r="N1784">
        <v>0.1</v>
      </c>
      <c r="O1784">
        <v>0.2</v>
      </c>
      <c r="P1784">
        <v>0</v>
      </c>
      <c r="Q1784">
        <v>306</v>
      </c>
      <c r="R1784">
        <v>68</v>
      </c>
      <c r="S1784">
        <v>-159</v>
      </c>
      <c r="T1784">
        <v>11</v>
      </c>
      <c r="U1784">
        <v>12</v>
      </c>
      <c r="V1784">
        <v>84</v>
      </c>
      <c r="W1784">
        <v>31</v>
      </c>
      <c r="X1784" t="s">
        <v>131</v>
      </c>
      <c r="Y1784">
        <v>100</v>
      </c>
      <c r="Z1784">
        <v>44</v>
      </c>
      <c r="AA1784">
        <v>46</v>
      </c>
      <c r="AB1784">
        <v>128</v>
      </c>
    </row>
    <row r="1785" spans="1:28" x14ac:dyDescent="0.2">
      <c r="A1785" s="4">
        <v>38523607</v>
      </c>
      <c r="B1785" s="1">
        <v>43656</v>
      </c>
      <c r="C1785" s="13">
        <v>0.90599652777777784</v>
      </c>
      <c r="D1785" t="s">
        <v>129</v>
      </c>
      <c r="E1785" t="s">
        <v>130</v>
      </c>
      <c r="F1785">
        <v>2.19</v>
      </c>
      <c r="G1785" t="s">
        <v>130</v>
      </c>
      <c r="H1785">
        <v>35.683999999999997</v>
      </c>
      <c r="I1785">
        <v>-117.509</v>
      </c>
      <c r="J1785">
        <v>8.9</v>
      </c>
      <c r="K1785" t="s">
        <v>131</v>
      </c>
      <c r="L1785">
        <v>53</v>
      </c>
      <c r="M1785">
        <v>0.16</v>
      </c>
      <c r="N1785">
        <v>0.23</v>
      </c>
      <c r="O1785">
        <v>0.47</v>
      </c>
      <c r="P1785">
        <v>0</v>
      </c>
      <c r="Q1785">
        <v>187</v>
      </c>
      <c r="R1785">
        <v>50</v>
      </c>
      <c r="S1785">
        <v>-135</v>
      </c>
      <c r="T1785">
        <v>25</v>
      </c>
      <c r="U1785">
        <v>25</v>
      </c>
      <c r="V1785">
        <v>31</v>
      </c>
      <c r="W1785">
        <v>12</v>
      </c>
      <c r="X1785" t="s">
        <v>131</v>
      </c>
      <c r="Y1785">
        <v>84</v>
      </c>
      <c r="Z1785">
        <v>30</v>
      </c>
      <c r="AA1785">
        <v>21</v>
      </c>
      <c r="AB1785">
        <v>124</v>
      </c>
    </row>
    <row r="1786" spans="1:28" ht="17" x14ac:dyDescent="0.25">
      <c r="A1786" s="3">
        <v>38523695</v>
      </c>
      <c r="B1786" s="1">
        <v>43656</v>
      </c>
      <c r="C1786" s="13">
        <v>0.91140567129629624</v>
      </c>
      <c r="D1786" t="s">
        <v>129</v>
      </c>
      <c r="E1786" t="s">
        <v>130</v>
      </c>
      <c r="F1786">
        <v>2.94</v>
      </c>
      <c r="G1786" t="s">
        <v>130</v>
      </c>
      <c r="H1786">
        <v>35.911999999999999</v>
      </c>
      <c r="I1786">
        <v>-117.708</v>
      </c>
      <c r="J1786">
        <v>2.7</v>
      </c>
      <c r="K1786" t="s">
        <v>131</v>
      </c>
      <c r="L1786">
        <v>114</v>
      </c>
      <c r="M1786">
        <v>0.14000000000000001</v>
      </c>
      <c r="N1786">
        <v>0.09</v>
      </c>
      <c r="O1786">
        <v>0.22</v>
      </c>
      <c r="P1786">
        <v>0</v>
      </c>
      <c r="Q1786">
        <v>327</v>
      </c>
      <c r="R1786">
        <v>88</v>
      </c>
      <c r="S1786">
        <v>-180</v>
      </c>
      <c r="T1786">
        <v>13</v>
      </c>
      <c r="U1786">
        <v>10</v>
      </c>
      <c r="V1786">
        <v>72</v>
      </c>
      <c r="W1786">
        <v>30</v>
      </c>
      <c r="X1786" t="s">
        <v>131</v>
      </c>
      <c r="Y1786">
        <v>100</v>
      </c>
      <c r="Z1786">
        <v>76</v>
      </c>
      <c r="AA1786">
        <v>34</v>
      </c>
      <c r="AB1786">
        <v>45</v>
      </c>
    </row>
    <row r="1787" spans="1:28" x14ac:dyDescent="0.2">
      <c r="A1787" s="4">
        <v>38523727</v>
      </c>
      <c r="B1787" s="1">
        <v>43656</v>
      </c>
      <c r="C1787" s="13">
        <v>0.91306365740740736</v>
      </c>
      <c r="D1787" t="s">
        <v>129</v>
      </c>
      <c r="E1787" t="s">
        <v>130</v>
      </c>
      <c r="F1787">
        <v>2.0299999999999998</v>
      </c>
      <c r="G1787" t="s">
        <v>130</v>
      </c>
      <c r="H1787">
        <v>35.881</v>
      </c>
      <c r="I1787">
        <v>-117.694</v>
      </c>
      <c r="J1787">
        <v>6.2</v>
      </c>
      <c r="K1787" t="s">
        <v>131</v>
      </c>
      <c r="L1787">
        <v>51</v>
      </c>
      <c r="M1787">
        <v>0.15</v>
      </c>
      <c r="N1787">
        <v>0.17</v>
      </c>
      <c r="O1787">
        <v>0.56999999999999995</v>
      </c>
      <c r="P1787">
        <v>0</v>
      </c>
      <c r="Q1787">
        <v>310</v>
      </c>
      <c r="R1787">
        <v>83</v>
      </c>
      <c r="S1787">
        <v>169</v>
      </c>
      <c r="T1787">
        <v>20</v>
      </c>
      <c r="U1787">
        <v>26</v>
      </c>
      <c r="V1787">
        <v>25</v>
      </c>
      <c r="W1787">
        <v>23</v>
      </c>
      <c r="X1787" t="s">
        <v>131</v>
      </c>
      <c r="Y1787">
        <v>91</v>
      </c>
      <c r="Z1787">
        <v>30</v>
      </c>
      <c r="AA1787">
        <v>18</v>
      </c>
      <c r="AB1787">
        <v>129</v>
      </c>
    </row>
    <row r="1788" spans="1:28" x14ac:dyDescent="0.2">
      <c r="A1788" s="4">
        <v>38523967</v>
      </c>
      <c r="B1788" s="1">
        <v>43656</v>
      </c>
      <c r="C1788" s="13">
        <v>0.92970219907407403</v>
      </c>
      <c r="D1788" t="s">
        <v>129</v>
      </c>
      <c r="E1788" t="s">
        <v>130</v>
      </c>
      <c r="F1788">
        <v>2.23</v>
      </c>
      <c r="G1788" t="s">
        <v>130</v>
      </c>
      <c r="H1788">
        <v>35.674999999999997</v>
      </c>
      <c r="I1788">
        <v>-117.474</v>
      </c>
      <c r="J1788">
        <v>4.8</v>
      </c>
      <c r="K1788" t="s">
        <v>131</v>
      </c>
      <c r="L1788">
        <v>53</v>
      </c>
      <c r="M1788">
        <v>0.17</v>
      </c>
      <c r="N1788">
        <v>0.23</v>
      </c>
      <c r="O1788">
        <v>0.46</v>
      </c>
      <c r="P1788">
        <v>0</v>
      </c>
      <c r="Q1788">
        <v>288</v>
      </c>
      <c r="R1788">
        <v>80</v>
      </c>
      <c r="S1788">
        <v>137</v>
      </c>
      <c r="T1788">
        <v>20</v>
      </c>
      <c r="U1788">
        <v>23</v>
      </c>
      <c r="V1788">
        <v>25</v>
      </c>
      <c r="W1788">
        <v>18</v>
      </c>
      <c r="X1788" t="s">
        <v>131</v>
      </c>
      <c r="Y1788">
        <v>93</v>
      </c>
      <c r="Z1788">
        <v>49</v>
      </c>
      <c r="AA1788">
        <v>18</v>
      </c>
      <c r="AB1788">
        <v>91</v>
      </c>
    </row>
    <row r="1789" spans="1:28" x14ac:dyDescent="0.2">
      <c r="A1789" s="4">
        <v>38523991</v>
      </c>
      <c r="B1789" s="1">
        <v>43656</v>
      </c>
      <c r="C1789" s="13">
        <v>0.93111284722222221</v>
      </c>
      <c r="D1789" t="s">
        <v>129</v>
      </c>
      <c r="E1789" t="s">
        <v>130</v>
      </c>
      <c r="F1789">
        <v>2.31</v>
      </c>
      <c r="G1789" t="s">
        <v>130</v>
      </c>
      <c r="H1789">
        <v>35.633000000000003</v>
      </c>
      <c r="I1789">
        <v>-117.465</v>
      </c>
      <c r="J1789">
        <v>5.2</v>
      </c>
      <c r="K1789" t="s">
        <v>131</v>
      </c>
      <c r="L1789">
        <v>49</v>
      </c>
      <c r="M1789">
        <v>0.15</v>
      </c>
      <c r="N1789">
        <v>0.18</v>
      </c>
      <c r="O1789">
        <v>0.32</v>
      </c>
      <c r="P1789">
        <v>0</v>
      </c>
      <c r="Q1789">
        <v>186</v>
      </c>
      <c r="R1789">
        <v>54</v>
      </c>
      <c r="S1789">
        <v>143</v>
      </c>
      <c r="T1789">
        <v>32</v>
      </c>
      <c r="U1789">
        <v>32</v>
      </c>
      <c r="V1789">
        <v>12</v>
      </c>
      <c r="W1789">
        <v>20</v>
      </c>
      <c r="X1789" t="s">
        <v>133</v>
      </c>
      <c r="Y1789">
        <v>71</v>
      </c>
      <c r="Z1789">
        <v>43</v>
      </c>
      <c r="AA1789">
        <v>14</v>
      </c>
      <c r="AB1789">
        <v>63</v>
      </c>
    </row>
    <row r="1790" spans="1:28" ht="17" x14ac:dyDescent="0.25">
      <c r="A1790" s="3">
        <v>38523999</v>
      </c>
      <c r="B1790" s="1">
        <v>43656</v>
      </c>
      <c r="C1790" s="13">
        <v>0.93189942129629622</v>
      </c>
      <c r="D1790" t="s">
        <v>129</v>
      </c>
      <c r="E1790" t="s">
        <v>130</v>
      </c>
      <c r="F1790">
        <v>2.59</v>
      </c>
      <c r="G1790" t="s">
        <v>130</v>
      </c>
      <c r="H1790">
        <v>35.668999999999997</v>
      </c>
      <c r="I1790">
        <v>-117.416</v>
      </c>
      <c r="J1790">
        <v>8.9</v>
      </c>
      <c r="K1790" t="s">
        <v>131</v>
      </c>
      <c r="L1790">
        <v>80</v>
      </c>
      <c r="M1790">
        <v>0.19</v>
      </c>
      <c r="N1790">
        <v>0.2</v>
      </c>
      <c r="O1790">
        <v>0.4</v>
      </c>
      <c r="P1790">
        <v>0</v>
      </c>
      <c r="Q1790">
        <v>306</v>
      </c>
      <c r="R1790">
        <v>80</v>
      </c>
      <c r="S1790">
        <v>-171</v>
      </c>
      <c r="T1790">
        <v>16</v>
      </c>
      <c r="U1790">
        <v>17</v>
      </c>
      <c r="V1790">
        <v>25</v>
      </c>
      <c r="W1790">
        <v>11</v>
      </c>
      <c r="X1790" t="s">
        <v>131</v>
      </c>
      <c r="Y1790">
        <v>98</v>
      </c>
      <c r="Z1790">
        <v>29</v>
      </c>
      <c r="AA1790">
        <v>19</v>
      </c>
      <c r="AB1790">
        <v>124</v>
      </c>
    </row>
    <row r="1791" spans="1:28" x14ac:dyDescent="0.2">
      <c r="A1791" s="4">
        <v>38524143</v>
      </c>
      <c r="B1791" s="1">
        <v>43656</v>
      </c>
      <c r="C1791" s="13">
        <v>0.94065324074074075</v>
      </c>
      <c r="D1791" t="s">
        <v>129</v>
      </c>
      <c r="E1791" t="s">
        <v>130</v>
      </c>
      <c r="F1791">
        <v>2.2400000000000002</v>
      </c>
      <c r="G1791" t="s">
        <v>130</v>
      </c>
      <c r="H1791">
        <v>35.963000000000001</v>
      </c>
      <c r="I1791">
        <v>-117.467</v>
      </c>
      <c r="J1791">
        <v>0.1</v>
      </c>
      <c r="K1791" t="s">
        <v>131</v>
      </c>
      <c r="L1791">
        <v>47</v>
      </c>
      <c r="M1791">
        <v>0.18</v>
      </c>
      <c r="N1791">
        <v>0.27</v>
      </c>
      <c r="O1791">
        <v>0.51</v>
      </c>
      <c r="P1791">
        <v>0</v>
      </c>
      <c r="Q1791">
        <v>291</v>
      </c>
      <c r="R1791">
        <v>54</v>
      </c>
      <c r="S1791">
        <v>-176</v>
      </c>
      <c r="T1791">
        <v>38</v>
      </c>
      <c r="U1791">
        <v>27</v>
      </c>
      <c r="V1791">
        <v>26</v>
      </c>
      <c r="W1791">
        <v>25</v>
      </c>
      <c r="X1791" t="s">
        <v>133</v>
      </c>
      <c r="Y1791">
        <v>64</v>
      </c>
      <c r="Z1791">
        <v>72</v>
      </c>
      <c r="AA1791">
        <v>19</v>
      </c>
      <c r="AB1791">
        <v>52</v>
      </c>
    </row>
    <row r="1792" spans="1:28" x14ac:dyDescent="0.2">
      <c r="A1792" s="4">
        <v>38524367</v>
      </c>
      <c r="B1792" s="1">
        <v>43656</v>
      </c>
      <c r="C1792" s="13">
        <v>0.95361504629629623</v>
      </c>
      <c r="D1792" t="s">
        <v>129</v>
      </c>
      <c r="E1792" t="s">
        <v>130</v>
      </c>
      <c r="F1792">
        <v>2.0299999999999998</v>
      </c>
      <c r="G1792" t="s">
        <v>130</v>
      </c>
      <c r="H1792">
        <v>35.823999999999998</v>
      </c>
      <c r="I1792">
        <v>-117.654</v>
      </c>
      <c r="J1792">
        <v>3.1</v>
      </c>
      <c r="K1792" t="s">
        <v>131</v>
      </c>
      <c r="L1792">
        <v>50</v>
      </c>
      <c r="M1792">
        <v>0.19</v>
      </c>
      <c r="N1792">
        <v>0.23</v>
      </c>
      <c r="O1792">
        <v>0.49</v>
      </c>
      <c r="P1792">
        <v>0</v>
      </c>
      <c r="Q1792">
        <v>148</v>
      </c>
      <c r="R1792">
        <v>86</v>
      </c>
      <c r="S1792">
        <v>161</v>
      </c>
      <c r="T1792">
        <v>13</v>
      </c>
      <c r="U1792">
        <v>16</v>
      </c>
      <c r="V1792">
        <v>23</v>
      </c>
      <c r="W1792">
        <v>14</v>
      </c>
      <c r="X1792" t="s">
        <v>131</v>
      </c>
      <c r="Y1792">
        <v>99</v>
      </c>
      <c r="Z1792">
        <v>64</v>
      </c>
      <c r="AA1792">
        <v>17</v>
      </c>
      <c r="AB1792">
        <v>51</v>
      </c>
    </row>
    <row r="1793" spans="1:28" x14ac:dyDescent="0.2">
      <c r="A1793" s="4">
        <v>38524615</v>
      </c>
      <c r="B1793" s="1">
        <v>43656</v>
      </c>
      <c r="C1793" s="13">
        <v>0.96990115740740734</v>
      </c>
      <c r="D1793" t="s">
        <v>129</v>
      </c>
      <c r="E1793" t="s">
        <v>130</v>
      </c>
      <c r="F1793">
        <v>2.66</v>
      </c>
      <c r="G1793" t="s">
        <v>130</v>
      </c>
      <c r="H1793">
        <v>35.720999999999997</v>
      </c>
      <c r="I1793">
        <v>-117.538</v>
      </c>
      <c r="J1793">
        <v>8.3000000000000007</v>
      </c>
      <c r="K1793" t="s">
        <v>131</v>
      </c>
      <c r="L1793">
        <v>62</v>
      </c>
      <c r="M1793">
        <v>0.12</v>
      </c>
      <c r="N1793">
        <v>0.14000000000000001</v>
      </c>
      <c r="O1793">
        <v>0.28000000000000003</v>
      </c>
      <c r="P1793">
        <v>0</v>
      </c>
      <c r="Q1793">
        <v>319</v>
      </c>
      <c r="R1793">
        <v>48</v>
      </c>
      <c r="S1793">
        <v>130</v>
      </c>
      <c r="T1793">
        <v>20</v>
      </c>
      <c r="U1793">
        <v>18</v>
      </c>
      <c r="V1793">
        <v>22</v>
      </c>
      <c r="W1793">
        <v>6</v>
      </c>
      <c r="X1793" t="s">
        <v>131</v>
      </c>
      <c r="Y1793">
        <v>92</v>
      </c>
      <c r="Z1793">
        <v>29</v>
      </c>
      <c r="AA1793">
        <v>22</v>
      </c>
      <c r="AB1793">
        <v>112</v>
      </c>
    </row>
    <row r="1794" spans="1:28" ht="17" x14ac:dyDescent="0.25">
      <c r="A1794" s="3">
        <v>38524863</v>
      </c>
      <c r="B1794" s="1">
        <v>43656</v>
      </c>
      <c r="C1794" s="13">
        <v>0.98654861111111114</v>
      </c>
      <c r="D1794" t="s">
        <v>129</v>
      </c>
      <c r="E1794" t="s">
        <v>130</v>
      </c>
      <c r="F1794">
        <v>2.16</v>
      </c>
      <c r="G1794" t="s">
        <v>130</v>
      </c>
      <c r="H1794">
        <v>35.89</v>
      </c>
      <c r="I1794">
        <v>-117.706</v>
      </c>
      <c r="J1794">
        <v>5</v>
      </c>
      <c r="K1794" t="s">
        <v>131</v>
      </c>
      <c r="L1794">
        <v>49</v>
      </c>
      <c r="M1794">
        <v>0.24</v>
      </c>
      <c r="N1794">
        <v>0.3</v>
      </c>
      <c r="O1794">
        <v>0.62</v>
      </c>
      <c r="P1794">
        <v>0</v>
      </c>
      <c r="Q1794">
        <v>55</v>
      </c>
      <c r="R1794">
        <v>35</v>
      </c>
      <c r="S1794">
        <v>-67</v>
      </c>
      <c r="T1794">
        <v>44</v>
      </c>
      <c r="U1794">
        <v>37</v>
      </c>
      <c r="V1794">
        <v>21</v>
      </c>
      <c r="W1794">
        <v>17</v>
      </c>
      <c r="X1794" t="s">
        <v>134</v>
      </c>
      <c r="Y1794">
        <v>42</v>
      </c>
      <c r="Z1794">
        <v>47</v>
      </c>
      <c r="AA1794">
        <v>15</v>
      </c>
      <c r="AB1794">
        <v>69</v>
      </c>
    </row>
    <row r="1795" spans="1:28" ht="17" x14ac:dyDescent="0.25">
      <c r="A1795" s="3">
        <v>38524935</v>
      </c>
      <c r="B1795" s="1">
        <v>43656</v>
      </c>
      <c r="C1795" s="13">
        <v>0.99216747685185191</v>
      </c>
      <c r="D1795" t="s">
        <v>129</v>
      </c>
      <c r="E1795" t="s">
        <v>130</v>
      </c>
      <c r="F1795">
        <v>3.29</v>
      </c>
      <c r="G1795" t="s">
        <v>130</v>
      </c>
      <c r="H1795">
        <v>35.618000000000002</v>
      </c>
      <c r="I1795">
        <v>-117.44</v>
      </c>
      <c r="J1795">
        <v>6.8</v>
      </c>
      <c r="K1795" t="s">
        <v>131</v>
      </c>
      <c r="L1795">
        <v>157</v>
      </c>
      <c r="M1795">
        <v>0.14000000000000001</v>
      </c>
      <c r="N1795">
        <v>0.1</v>
      </c>
      <c r="O1795">
        <v>0.18</v>
      </c>
      <c r="P1795">
        <v>0</v>
      </c>
      <c r="Q1795">
        <v>301</v>
      </c>
      <c r="R1795">
        <v>78</v>
      </c>
      <c r="S1795">
        <v>-155</v>
      </c>
      <c r="T1795">
        <v>12</v>
      </c>
      <c r="U1795">
        <v>20</v>
      </c>
      <c r="V1795">
        <v>107</v>
      </c>
      <c r="W1795">
        <v>43</v>
      </c>
      <c r="X1795" t="s">
        <v>131</v>
      </c>
      <c r="Y1795">
        <v>97</v>
      </c>
      <c r="Z1795">
        <v>51</v>
      </c>
      <c r="AA1795">
        <v>52</v>
      </c>
      <c r="AB1795">
        <v>110</v>
      </c>
    </row>
    <row r="1796" spans="1:28" ht="17" x14ac:dyDescent="0.25">
      <c r="A1796" s="3">
        <v>38525047</v>
      </c>
      <c r="B1796" s="1">
        <v>43656</v>
      </c>
      <c r="C1796" s="13">
        <v>0.99929629629629624</v>
      </c>
      <c r="D1796" t="s">
        <v>129</v>
      </c>
      <c r="E1796" t="s">
        <v>130</v>
      </c>
      <c r="F1796">
        <v>3.62</v>
      </c>
      <c r="G1796" t="s">
        <v>47</v>
      </c>
      <c r="H1796">
        <v>35.671999999999997</v>
      </c>
      <c r="I1796">
        <v>-117.489</v>
      </c>
      <c r="J1796">
        <v>4.4000000000000004</v>
      </c>
      <c r="K1796" t="s">
        <v>131</v>
      </c>
      <c r="L1796">
        <v>169</v>
      </c>
      <c r="M1796">
        <v>0.13</v>
      </c>
      <c r="N1796">
        <v>0.08</v>
      </c>
      <c r="O1796">
        <v>0.16</v>
      </c>
      <c r="P1796">
        <v>0</v>
      </c>
      <c r="Q1796">
        <v>350</v>
      </c>
      <c r="R1796">
        <v>79</v>
      </c>
      <c r="S1796">
        <v>-173</v>
      </c>
      <c r="T1796">
        <v>10</v>
      </c>
      <c r="U1796">
        <v>12</v>
      </c>
      <c r="V1796">
        <v>134</v>
      </c>
      <c r="W1796">
        <v>17</v>
      </c>
      <c r="X1796" t="s">
        <v>131</v>
      </c>
      <c r="Y1796">
        <v>100</v>
      </c>
      <c r="Z1796">
        <v>78</v>
      </c>
      <c r="AA1796">
        <v>51</v>
      </c>
      <c r="AB1796">
        <v>51</v>
      </c>
    </row>
    <row r="1797" spans="1:28" ht="17" x14ac:dyDescent="0.25">
      <c r="A1797" s="3">
        <v>38525167</v>
      </c>
      <c r="B1797" s="1">
        <v>43657</v>
      </c>
      <c r="C1797" s="13">
        <v>7.579282407407407E-3</v>
      </c>
      <c r="D1797" t="s">
        <v>129</v>
      </c>
      <c r="E1797" t="s">
        <v>130</v>
      </c>
      <c r="F1797">
        <v>2.54</v>
      </c>
      <c r="G1797" t="s">
        <v>130</v>
      </c>
      <c r="H1797">
        <v>35.573999999999998</v>
      </c>
      <c r="I1797">
        <v>-117.51900000000001</v>
      </c>
      <c r="J1797">
        <v>10</v>
      </c>
      <c r="K1797" t="s">
        <v>131</v>
      </c>
      <c r="L1797">
        <v>105</v>
      </c>
      <c r="M1797">
        <v>0.14000000000000001</v>
      </c>
      <c r="N1797">
        <v>0.11</v>
      </c>
      <c r="O1797">
        <v>0.23</v>
      </c>
      <c r="P1797">
        <v>0</v>
      </c>
      <c r="Q1797">
        <v>307</v>
      </c>
      <c r="R1797">
        <v>80</v>
      </c>
      <c r="S1797">
        <v>-177</v>
      </c>
      <c r="T1797">
        <v>18</v>
      </c>
      <c r="U1797">
        <v>19</v>
      </c>
      <c r="V1797">
        <v>30</v>
      </c>
      <c r="W1797">
        <v>10</v>
      </c>
      <c r="X1797" t="s">
        <v>131</v>
      </c>
      <c r="Y1797">
        <v>100</v>
      </c>
      <c r="Z1797">
        <v>29</v>
      </c>
      <c r="AA1797">
        <v>27</v>
      </c>
      <c r="AB1797">
        <v>142</v>
      </c>
    </row>
    <row r="1798" spans="1:28" ht="17" x14ac:dyDescent="0.25">
      <c r="A1798" s="3">
        <v>38525223</v>
      </c>
      <c r="B1798" s="1">
        <v>43657</v>
      </c>
      <c r="C1798" s="13">
        <v>1.2714930555555554E-2</v>
      </c>
      <c r="D1798" t="s">
        <v>129</v>
      </c>
      <c r="E1798" t="s">
        <v>130</v>
      </c>
      <c r="F1798">
        <v>2.39</v>
      </c>
      <c r="G1798" t="s">
        <v>130</v>
      </c>
      <c r="H1798">
        <v>35.688000000000002</v>
      </c>
      <c r="I1798">
        <v>-117.483</v>
      </c>
      <c r="J1798">
        <v>6.3</v>
      </c>
      <c r="K1798" t="s">
        <v>131</v>
      </c>
      <c r="L1798">
        <v>47</v>
      </c>
      <c r="M1798">
        <v>0.17</v>
      </c>
      <c r="N1798">
        <v>0.26</v>
      </c>
      <c r="O1798">
        <v>0.54</v>
      </c>
      <c r="P1798">
        <v>0</v>
      </c>
      <c r="Q1798">
        <v>96</v>
      </c>
      <c r="R1798">
        <v>84</v>
      </c>
      <c r="S1798">
        <v>-176</v>
      </c>
      <c r="T1798">
        <v>37</v>
      </c>
      <c r="U1798">
        <v>35</v>
      </c>
      <c r="V1798">
        <v>16</v>
      </c>
      <c r="W1798">
        <v>3</v>
      </c>
      <c r="X1798" t="s">
        <v>134</v>
      </c>
      <c r="Y1798">
        <v>47</v>
      </c>
      <c r="Z1798">
        <v>21</v>
      </c>
      <c r="AA1798">
        <v>5</v>
      </c>
      <c r="AB1798">
        <v>187</v>
      </c>
    </row>
    <row r="1799" spans="1:28" ht="17" x14ac:dyDescent="0.25">
      <c r="A1799" s="3">
        <v>38525407</v>
      </c>
      <c r="B1799" s="1">
        <v>43657</v>
      </c>
      <c r="C1799" s="13">
        <v>2.4818518518518518E-2</v>
      </c>
      <c r="D1799" t="s">
        <v>129</v>
      </c>
      <c r="E1799" t="s">
        <v>130</v>
      </c>
      <c r="F1799">
        <v>3.01</v>
      </c>
      <c r="G1799" t="s">
        <v>130</v>
      </c>
      <c r="H1799">
        <v>35.884999999999998</v>
      </c>
      <c r="I1799">
        <v>-117.717</v>
      </c>
      <c r="J1799">
        <v>3.6</v>
      </c>
      <c r="K1799" t="s">
        <v>131</v>
      </c>
      <c r="L1799">
        <v>120</v>
      </c>
      <c r="M1799">
        <v>0.14000000000000001</v>
      </c>
      <c r="N1799">
        <v>0.1</v>
      </c>
      <c r="O1799">
        <v>0.33</v>
      </c>
      <c r="P1799">
        <v>0</v>
      </c>
      <c r="Q1799">
        <v>294</v>
      </c>
      <c r="R1799">
        <v>85</v>
      </c>
      <c r="S1799">
        <v>-160</v>
      </c>
      <c r="T1799">
        <v>17</v>
      </c>
      <c r="U1799">
        <v>13</v>
      </c>
      <c r="V1799">
        <v>80</v>
      </c>
      <c r="W1799">
        <v>39</v>
      </c>
      <c r="X1799" t="s">
        <v>131</v>
      </c>
      <c r="Y1799">
        <v>100</v>
      </c>
      <c r="Z1799">
        <v>76</v>
      </c>
      <c r="AA1799">
        <v>35</v>
      </c>
      <c r="AB1799">
        <v>48</v>
      </c>
    </row>
    <row r="1800" spans="1:28" x14ac:dyDescent="0.2">
      <c r="A1800" s="4">
        <v>38525711</v>
      </c>
      <c r="B1800" s="1">
        <v>43657</v>
      </c>
      <c r="C1800" s="13">
        <v>4.425150462962963E-2</v>
      </c>
      <c r="D1800" t="s">
        <v>129</v>
      </c>
      <c r="E1800" t="s">
        <v>130</v>
      </c>
      <c r="F1800">
        <v>2.44</v>
      </c>
      <c r="G1800" t="s">
        <v>130</v>
      </c>
      <c r="H1800">
        <v>35.972000000000001</v>
      </c>
      <c r="I1800">
        <v>-117.67100000000001</v>
      </c>
      <c r="J1800">
        <v>2.5</v>
      </c>
      <c r="K1800" t="s">
        <v>131</v>
      </c>
      <c r="L1800">
        <v>44</v>
      </c>
      <c r="M1800">
        <v>0.16</v>
      </c>
      <c r="N1800">
        <v>0.22</v>
      </c>
      <c r="O1800">
        <v>0.31</v>
      </c>
      <c r="P1800">
        <v>0</v>
      </c>
      <c r="Q1800">
        <v>157</v>
      </c>
      <c r="R1800">
        <v>56</v>
      </c>
      <c r="S1800">
        <v>-101</v>
      </c>
      <c r="T1800">
        <v>29</v>
      </c>
      <c r="U1800">
        <v>32</v>
      </c>
      <c r="V1800">
        <v>23</v>
      </c>
      <c r="W1800">
        <v>21</v>
      </c>
      <c r="X1800" t="s">
        <v>133</v>
      </c>
      <c r="Y1800">
        <v>75</v>
      </c>
      <c r="Z1800">
        <v>62</v>
      </c>
      <c r="AA1800">
        <v>18</v>
      </c>
      <c r="AB1800">
        <v>73</v>
      </c>
    </row>
    <row r="1801" spans="1:28" ht="17" x14ac:dyDescent="0.25">
      <c r="A1801" s="3">
        <v>38525719</v>
      </c>
      <c r="B1801" s="1">
        <v>43657</v>
      </c>
      <c r="C1801" s="13">
        <v>4.5171064814814817E-2</v>
      </c>
      <c r="D1801" t="s">
        <v>129</v>
      </c>
      <c r="E1801" t="s">
        <v>130</v>
      </c>
      <c r="F1801">
        <v>2.19</v>
      </c>
      <c r="G1801" t="s">
        <v>130</v>
      </c>
      <c r="H1801">
        <v>35.889000000000003</v>
      </c>
      <c r="I1801">
        <v>-117.654</v>
      </c>
      <c r="J1801">
        <v>2.6</v>
      </c>
      <c r="K1801" t="s">
        <v>131</v>
      </c>
      <c r="L1801">
        <v>44</v>
      </c>
      <c r="M1801">
        <v>0.16</v>
      </c>
      <c r="N1801">
        <v>0.2</v>
      </c>
      <c r="O1801">
        <v>0.4</v>
      </c>
      <c r="P1801">
        <v>0</v>
      </c>
      <c r="Q1801">
        <v>355</v>
      </c>
      <c r="R1801">
        <v>63</v>
      </c>
      <c r="S1801">
        <v>147</v>
      </c>
      <c r="T1801">
        <v>37</v>
      </c>
      <c r="U1801">
        <v>37</v>
      </c>
      <c r="V1801">
        <v>17</v>
      </c>
      <c r="W1801">
        <v>18</v>
      </c>
      <c r="X1801" t="s">
        <v>132</v>
      </c>
      <c r="Y1801">
        <v>51</v>
      </c>
      <c r="Z1801">
        <v>69</v>
      </c>
      <c r="AA1801">
        <v>10</v>
      </c>
      <c r="AB1801">
        <v>23</v>
      </c>
    </row>
    <row r="1802" spans="1:28" ht="17" x14ac:dyDescent="0.25">
      <c r="A1802" s="3">
        <v>38525815</v>
      </c>
      <c r="B1802" s="1">
        <v>43657</v>
      </c>
      <c r="C1802" s="13">
        <v>5.1504513888888888E-2</v>
      </c>
      <c r="D1802" t="s">
        <v>129</v>
      </c>
      <c r="E1802" t="s">
        <v>130</v>
      </c>
      <c r="F1802">
        <v>2.75</v>
      </c>
      <c r="G1802" t="s">
        <v>130</v>
      </c>
      <c r="H1802">
        <v>35.869999999999997</v>
      </c>
      <c r="I1802">
        <v>-117.711</v>
      </c>
      <c r="J1802">
        <v>3.5</v>
      </c>
      <c r="K1802" t="s">
        <v>131</v>
      </c>
      <c r="L1802">
        <v>92</v>
      </c>
      <c r="M1802">
        <v>0.15</v>
      </c>
      <c r="N1802">
        <v>0.12</v>
      </c>
      <c r="O1802">
        <v>0.44</v>
      </c>
      <c r="P1802">
        <v>0</v>
      </c>
      <c r="Q1802">
        <v>311</v>
      </c>
      <c r="R1802">
        <v>64</v>
      </c>
      <c r="S1802">
        <v>170</v>
      </c>
      <c r="T1802">
        <v>32</v>
      </c>
      <c r="U1802">
        <v>26</v>
      </c>
      <c r="V1802">
        <v>17</v>
      </c>
      <c r="W1802">
        <v>3</v>
      </c>
      <c r="X1802" t="s">
        <v>133</v>
      </c>
      <c r="Y1802">
        <v>75</v>
      </c>
      <c r="Z1802">
        <v>25</v>
      </c>
      <c r="AA1802">
        <v>20</v>
      </c>
      <c r="AB1802">
        <v>116</v>
      </c>
    </row>
    <row r="1803" spans="1:28" x14ac:dyDescent="0.2">
      <c r="A1803" s="4">
        <v>38525927</v>
      </c>
      <c r="B1803" s="1">
        <v>43657</v>
      </c>
      <c r="C1803" s="13">
        <v>5.94087962962963E-2</v>
      </c>
      <c r="D1803" t="s">
        <v>129</v>
      </c>
      <c r="E1803" t="s">
        <v>130</v>
      </c>
      <c r="F1803">
        <v>2.5299999999999998</v>
      </c>
      <c r="G1803" t="s">
        <v>130</v>
      </c>
      <c r="H1803">
        <v>35.893999999999998</v>
      </c>
      <c r="I1803">
        <v>-117.68300000000001</v>
      </c>
      <c r="J1803">
        <v>4.2</v>
      </c>
      <c r="K1803" t="s">
        <v>131</v>
      </c>
      <c r="L1803">
        <v>79</v>
      </c>
      <c r="M1803">
        <v>0.15</v>
      </c>
      <c r="N1803">
        <v>0.13</v>
      </c>
      <c r="O1803">
        <v>0.35</v>
      </c>
      <c r="P1803">
        <v>0</v>
      </c>
      <c r="Q1803">
        <v>335</v>
      </c>
      <c r="R1803">
        <v>88</v>
      </c>
      <c r="S1803">
        <v>168</v>
      </c>
      <c r="T1803">
        <v>19</v>
      </c>
      <c r="U1803">
        <v>14</v>
      </c>
      <c r="V1803">
        <v>26</v>
      </c>
      <c r="W1803">
        <v>14</v>
      </c>
      <c r="X1803" t="s">
        <v>131</v>
      </c>
      <c r="Y1803">
        <v>99</v>
      </c>
      <c r="Z1803">
        <v>57</v>
      </c>
      <c r="AA1803">
        <v>25</v>
      </c>
      <c r="AB1803">
        <v>44</v>
      </c>
    </row>
    <row r="1804" spans="1:28" x14ac:dyDescent="0.2">
      <c r="A1804" s="4">
        <v>38526255</v>
      </c>
      <c r="B1804" s="1">
        <v>43657</v>
      </c>
      <c r="C1804" s="13">
        <v>8.0560763888888887E-2</v>
      </c>
      <c r="D1804" t="s">
        <v>129</v>
      </c>
      <c r="E1804" t="s">
        <v>130</v>
      </c>
      <c r="F1804">
        <v>2.04</v>
      </c>
      <c r="G1804" t="s">
        <v>130</v>
      </c>
      <c r="H1804">
        <v>35.847999999999999</v>
      </c>
      <c r="I1804">
        <v>-117.706</v>
      </c>
      <c r="J1804">
        <v>5.7</v>
      </c>
      <c r="K1804" t="s">
        <v>131</v>
      </c>
      <c r="L1804">
        <v>56</v>
      </c>
      <c r="M1804">
        <v>0.2</v>
      </c>
      <c r="N1804">
        <v>0.23</v>
      </c>
      <c r="O1804">
        <v>0.81</v>
      </c>
      <c r="P1804">
        <v>0</v>
      </c>
      <c r="Q1804">
        <v>174</v>
      </c>
      <c r="R1804">
        <v>74</v>
      </c>
      <c r="S1804">
        <v>-135</v>
      </c>
      <c r="T1804">
        <v>26</v>
      </c>
      <c r="U1804">
        <v>24</v>
      </c>
      <c r="V1804">
        <v>20</v>
      </c>
      <c r="W1804">
        <v>7</v>
      </c>
      <c r="X1804" t="s">
        <v>131</v>
      </c>
      <c r="Y1804">
        <v>89</v>
      </c>
      <c r="Z1804">
        <v>38</v>
      </c>
      <c r="AA1804">
        <v>16</v>
      </c>
      <c r="AB1804">
        <v>78</v>
      </c>
    </row>
    <row r="1805" spans="1:28" x14ac:dyDescent="0.2">
      <c r="A1805" s="4">
        <v>38526423</v>
      </c>
      <c r="B1805" s="1">
        <v>43657</v>
      </c>
      <c r="C1805" s="13">
        <v>8.9919791666666679E-2</v>
      </c>
      <c r="D1805" t="s">
        <v>129</v>
      </c>
      <c r="E1805" t="s">
        <v>130</v>
      </c>
      <c r="F1805">
        <v>2.39</v>
      </c>
      <c r="G1805" t="s">
        <v>130</v>
      </c>
      <c r="H1805">
        <v>35.609000000000002</v>
      </c>
      <c r="I1805">
        <v>-117.46899999999999</v>
      </c>
      <c r="J1805">
        <v>10.199999999999999</v>
      </c>
      <c r="K1805" t="s">
        <v>131</v>
      </c>
      <c r="L1805">
        <v>58</v>
      </c>
      <c r="M1805">
        <v>0.19</v>
      </c>
      <c r="N1805">
        <v>0.25</v>
      </c>
      <c r="O1805">
        <v>0.33</v>
      </c>
      <c r="P1805">
        <v>0</v>
      </c>
      <c r="Q1805">
        <v>341</v>
      </c>
      <c r="R1805">
        <v>73</v>
      </c>
      <c r="S1805">
        <v>-164</v>
      </c>
      <c r="T1805">
        <v>18</v>
      </c>
      <c r="U1805">
        <v>15</v>
      </c>
      <c r="V1805">
        <v>26</v>
      </c>
      <c r="W1805">
        <v>22</v>
      </c>
      <c r="X1805" t="s">
        <v>131</v>
      </c>
      <c r="Y1805">
        <v>100</v>
      </c>
      <c r="Z1805">
        <v>26</v>
      </c>
      <c r="AA1805">
        <v>21</v>
      </c>
      <c r="AB1805">
        <v>132</v>
      </c>
    </row>
    <row r="1806" spans="1:28" ht="17" x14ac:dyDescent="0.25">
      <c r="A1806" s="3">
        <v>38526799</v>
      </c>
      <c r="B1806" s="1">
        <v>43657</v>
      </c>
      <c r="C1806" s="13">
        <v>0.10789872685185185</v>
      </c>
      <c r="D1806" t="s">
        <v>129</v>
      </c>
      <c r="E1806" t="s">
        <v>130</v>
      </c>
      <c r="F1806">
        <v>3.51</v>
      </c>
      <c r="G1806" t="s">
        <v>47</v>
      </c>
      <c r="H1806">
        <v>35.941000000000003</v>
      </c>
      <c r="I1806">
        <v>-117.721</v>
      </c>
      <c r="J1806">
        <v>2.4</v>
      </c>
      <c r="K1806" t="s">
        <v>131</v>
      </c>
      <c r="L1806">
        <v>160</v>
      </c>
      <c r="M1806">
        <v>0.17</v>
      </c>
      <c r="N1806">
        <v>0.1</v>
      </c>
      <c r="O1806">
        <v>0.19</v>
      </c>
      <c r="P1806">
        <v>0</v>
      </c>
      <c r="Q1806">
        <v>318</v>
      </c>
      <c r="R1806">
        <v>88</v>
      </c>
      <c r="S1806">
        <v>179</v>
      </c>
      <c r="T1806">
        <v>29</v>
      </c>
      <c r="U1806">
        <v>22</v>
      </c>
      <c r="V1806">
        <v>129</v>
      </c>
      <c r="W1806">
        <v>32</v>
      </c>
      <c r="X1806" t="s">
        <v>133</v>
      </c>
      <c r="Y1806">
        <v>81</v>
      </c>
      <c r="Z1806">
        <v>79</v>
      </c>
      <c r="AA1806">
        <v>44</v>
      </c>
      <c r="AB1806">
        <v>48</v>
      </c>
    </row>
    <row r="1807" spans="1:28" x14ac:dyDescent="0.2">
      <c r="A1807" s="4">
        <v>38526823</v>
      </c>
      <c r="B1807" s="1">
        <v>43657</v>
      </c>
      <c r="C1807" s="13">
        <v>0.10953692129629629</v>
      </c>
      <c r="D1807" t="s">
        <v>129</v>
      </c>
      <c r="E1807" t="s">
        <v>130</v>
      </c>
      <c r="F1807">
        <v>2</v>
      </c>
      <c r="G1807" t="s">
        <v>130</v>
      </c>
      <c r="H1807">
        <v>35.54</v>
      </c>
      <c r="I1807">
        <v>-117.41800000000001</v>
      </c>
      <c r="J1807">
        <v>2.8</v>
      </c>
      <c r="K1807" t="s">
        <v>131</v>
      </c>
      <c r="L1807">
        <v>47</v>
      </c>
      <c r="M1807">
        <v>0.17</v>
      </c>
      <c r="N1807">
        <v>0.21</v>
      </c>
      <c r="O1807">
        <v>0.3</v>
      </c>
      <c r="P1807">
        <v>0</v>
      </c>
      <c r="Q1807">
        <v>355</v>
      </c>
      <c r="R1807">
        <v>82</v>
      </c>
      <c r="S1807">
        <v>-156</v>
      </c>
      <c r="T1807">
        <v>28</v>
      </c>
      <c r="U1807">
        <v>27</v>
      </c>
      <c r="V1807">
        <v>18</v>
      </c>
      <c r="W1807">
        <v>25</v>
      </c>
      <c r="X1807" t="s">
        <v>133</v>
      </c>
      <c r="Y1807">
        <v>79</v>
      </c>
      <c r="Z1807">
        <v>74</v>
      </c>
      <c r="AA1807">
        <v>11</v>
      </c>
      <c r="AB1807">
        <v>42</v>
      </c>
    </row>
    <row r="1808" spans="1:28" x14ac:dyDescent="0.2">
      <c r="A1808" s="4">
        <v>38526831</v>
      </c>
      <c r="B1808" s="1">
        <v>43657</v>
      </c>
      <c r="C1808" s="13">
        <v>0.1100087962962963</v>
      </c>
      <c r="D1808" t="s">
        <v>129</v>
      </c>
      <c r="E1808" t="s">
        <v>130</v>
      </c>
      <c r="F1808">
        <v>2.2599999999999998</v>
      </c>
      <c r="G1808" t="s">
        <v>130</v>
      </c>
      <c r="H1808">
        <v>35.941000000000003</v>
      </c>
      <c r="I1808">
        <v>-117.721</v>
      </c>
      <c r="J1808">
        <v>2.2000000000000002</v>
      </c>
      <c r="K1808" t="s">
        <v>131</v>
      </c>
      <c r="L1808">
        <v>55</v>
      </c>
      <c r="M1808">
        <v>0.16</v>
      </c>
      <c r="N1808">
        <v>0.17</v>
      </c>
      <c r="O1808">
        <v>0.28999999999999998</v>
      </c>
      <c r="P1808">
        <v>0</v>
      </c>
      <c r="Q1808">
        <v>309</v>
      </c>
      <c r="R1808">
        <v>87</v>
      </c>
      <c r="S1808">
        <v>-178</v>
      </c>
      <c r="T1808">
        <v>17</v>
      </c>
      <c r="U1808">
        <v>18</v>
      </c>
      <c r="V1808">
        <v>22</v>
      </c>
      <c r="W1808">
        <v>17</v>
      </c>
      <c r="X1808" t="s">
        <v>131</v>
      </c>
      <c r="Y1808">
        <v>100</v>
      </c>
      <c r="Z1808">
        <v>63</v>
      </c>
      <c r="AA1808">
        <v>20</v>
      </c>
      <c r="AB1808">
        <v>54</v>
      </c>
    </row>
    <row r="1809" spans="1:28" x14ac:dyDescent="0.2">
      <c r="A1809" s="4">
        <v>38527023</v>
      </c>
      <c r="B1809" s="1">
        <v>43657</v>
      </c>
      <c r="C1809" s="13">
        <v>0.12085844907407407</v>
      </c>
      <c r="D1809" t="s">
        <v>129</v>
      </c>
      <c r="E1809" t="s">
        <v>130</v>
      </c>
      <c r="F1809">
        <v>2.02</v>
      </c>
      <c r="G1809" t="s">
        <v>130</v>
      </c>
      <c r="H1809">
        <v>35.729999999999997</v>
      </c>
      <c r="I1809">
        <v>-117.544</v>
      </c>
      <c r="J1809">
        <v>2.7</v>
      </c>
      <c r="K1809" t="s">
        <v>131</v>
      </c>
      <c r="L1809">
        <v>56</v>
      </c>
      <c r="M1809">
        <v>0.19</v>
      </c>
      <c r="N1809">
        <v>0.23</v>
      </c>
      <c r="O1809">
        <v>0.32</v>
      </c>
      <c r="P1809">
        <v>0</v>
      </c>
      <c r="Q1809">
        <v>287</v>
      </c>
      <c r="R1809">
        <v>68</v>
      </c>
      <c r="S1809">
        <v>-178</v>
      </c>
      <c r="T1809">
        <v>24</v>
      </c>
      <c r="U1809">
        <v>33</v>
      </c>
      <c r="V1809">
        <v>19</v>
      </c>
      <c r="W1809">
        <v>26</v>
      </c>
      <c r="X1809" t="s">
        <v>133</v>
      </c>
      <c r="Y1809">
        <v>74</v>
      </c>
      <c r="Z1809">
        <v>72</v>
      </c>
      <c r="AA1809">
        <v>15</v>
      </c>
      <c r="AB1809">
        <v>52</v>
      </c>
    </row>
    <row r="1810" spans="1:28" x14ac:dyDescent="0.2">
      <c r="A1810" s="4">
        <v>38527199</v>
      </c>
      <c r="B1810" s="1">
        <v>43657</v>
      </c>
      <c r="C1810" s="13">
        <v>0.13158796296296296</v>
      </c>
      <c r="D1810" t="s">
        <v>129</v>
      </c>
      <c r="E1810" t="s">
        <v>130</v>
      </c>
      <c r="F1810">
        <v>2.37</v>
      </c>
      <c r="G1810" t="s">
        <v>130</v>
      </c>
      <c r="H1810">
        <v>35.941000000000003</v>
      </c>
      <c r="I1810">
        <v>-117.71899999999999</v>
      </c>
      <c r="J1810">
        <v>2.7</v>
      </c>
      <c r="K1810" t="s">
        <v>131</v>
      </c>
      <c r="L1810">
        <v>49</v>
      </c>
      <c r="M1810">
        <v>0.2</v>
      </c>
      <c r="N1810">
        <v>0.21</v>
      </c>
      <c r="O1810">
        <v>0.37</v>
      </c>
      <c r="P1810">
        <v>0</v>
      </c>
      <c r="Q1810">
        <v>157</v>
      </c>
      <c r="R1810">
        <v>89</v>
      </c>
      <c r="S1810">
        <v>139</v>
      </c>
      <c r="T1810">
        <v>30</v>
      </c>
      <c r="U1810">
        <v>35</v>
      </c>
      <c r="V1810">
        <v>17</v>
      </c>
      <c r="W1810">
        <v>0</v>
      </c>
      <c r="X1810" t="s">
        <v>133</v>
      </c>
      <c r="Y1810">
        <v>66</v>
      </c>
      <c r="Z1810">
        <v>63</v>
      </c>
      <c r="AA1810">
        <v>16</v>
      </c>
      <c r="AB1810">
        <v>59</v>
      </c>
    </row>
    <row r="1811" spans="1:28" x14ac:dyDescent="0.2">
      <c r="A1811" s="4">
        <v>38527351</v>
      </c>
      <c r="B1811" s="1">
        <v>43657</v>
      </c>
      <c r="C1811" s="13">
        <v>0.14031284722222223</v>
      </c>
      <c r="D1811" t="s">
        <v>129</v>
      </c>
      <c r="E1811" t="s">
        <v>130</v>
      </c>
      <c r="F1811">
        <v>2.36</v>
      </c>
      <c r="G1811" t="s">
        <v>130</v>
      </c>
      <c r="H1811">
        <v>35.872999999999998</v>
      </c>
      <c r="I1811">
        <v>-117.71899999999999</v>
      </c>
      <c r="J1811">
        <v>7.5</v>
      </c>
      <c r="K1811" t="s">
        <v>131</v>
      </c>
      <c r="L1811">
        <v>59</v>
      </c>
      <c r="M1811">
        <v>0.17</v>
      </c>
      <c r="N1811">
        <v>0.2</v>
      </c>
      <c r="O1811">
        <v>0.75</v>
      </c>
      <c r="P1811">
        <v>0</v>
      </c>
      <c r="Q1811">
        <v>298</v>
      </c>
      <c r="R1811">
        <v>89</v>
      </c>
      <c r="S1811">
        <v>151</v>
      </c>
      <c r="T1811">
        <v>21</v>
      </c>
      <c r="U1811">
        <v>21</v>
      </c>
      <c r="V1811">
        <v>22</v>
      </c>
      <c r="W1811">
        <v>6</v>
      </c>
      <c r="X1811" t="s">
        <v>131</v>
      </c>
      <c r="Y1811">
        <v>92</v>
      </c>
      <c r="Z1811">
        <v>39</v>
      </c>
      <c r="AA1811">
        <v>11</v>
      </c>
      <c r="AB1811">
        <v>102</v>
      </c>
    </row>
    <row r="1812" spans="1:28" x14ac:dyDescent="0.2">
      <c r="A1812" s="4">
        <v>38527359</v>
      </c>
      <c r="B1812" s="1">
        <v>43657</v>
      </c>
      <c r="C1812" s="13">
        <v>0.14063923611111109</v>
      </c>
      <c r="D1812" t="s">
        <v>129</v>
      </c>
      <c r="E1812" t="s">
        <v>130</v>
      </c>
      <c r="F1812">
        <v>2.29</v>
      </c>
      <c r="G1812" t="s">
        <v>130</v>
      </c>
      <c r="H1812">
        <v>35.646999999999998</v>
      </c>
      <c r="I1812">
        <v>-117.48</v>
      </c>
      <c r="J1812">
        <v>8.8000000000000007</v>
      </c>
      <c r="K1812" t="s">
        <v>131</v>
      </c>
      <c r="L1812">
        <v>57</v>
      </c>
      <c r="M1812">
        <v>0.17</v>
      </c>
      <c r="N1812">
        <v>0.23</v>
      </c>
      <c r="O1812">
        <v>0.37</v>
      </c>
      <c r="P1812">
        <v>0</v>
      </c>
      <c r="Q1812">
        <v>310</v>
      </c>
      <c r="R1812">
        <v>90</v>
      </c>
      <c r="S1812">
        <v>172</v>
      </c>
      <c r="T1812">
        <v>25</v>
      </c>
      <c r="U1812">
        <v>33</v>
      </c>
      <c r="V1812">
        <v>18</v>
      </c>
      <c r="W1812">
        <v>33</v>
      </c>
      <c r="X1812" t="s">
        <v>133</v>
      </c>
      <c r="Y1812">
        <v>70</v>
      </c>
      <c r="Z1812">
        <v>25</v>
      </c>
      <c r="AA1812">
        <v>9</v>
      </c>
      <c r="AB1812">
        <v>137</v>
      </c>
    </row>
    <row r="1813" spans="1:28" x14ac:dyDescent="0.2">
      <c r="A1813" s="4">
        <v>38527687</v>
      </c>
      <c r="B1813" s="1">
        <v>43657</v>
      </c>
      <c r="C1813" s="13">
        <v>0.15936400462962963</v>
      </c>
      <c r="D1813" t="s">
        <v>129</v>
      </c>
      <c r="E1813" t="s">
        <v>130</v>
      </c>
      <c r="F1813">
        <v>2.21</v>
      </c>
      <c r="G1813" t="s">
        <v>130</v>
      </c>
      <c r="H1813">
        <v>35.936</v>
      </c>
      <c r="I1813">
        <v>-117.684</v>
      </c>
      <c r="J1813">
        <v>2.8</v>
      </c>
      <c r="K1813" t="s">
        <v>131</v>
      </c>
      <c r="L1813">
        <v>55</v>
      </c>
      <c r="M1813">
        <v>0.2</v>
      </c>
      <c r="N1813">
        <v>0.2</v>
      </c>
      <c r="O1813">
        <v>0.38</v>
      </c>
      <c r="P1813">
        <v>0</v>
      </c>
      <c r="Q1813">
        <v>156</v>
      </c>
      <c r="R1813">
        <v>84</v>
      </c>
      <c r="S1813">
        <v>-158</v>
      </c>
      <c r="T1813">
        <v>23</v>
      </c>
      <c r="U1813">
        <v>19</v>
      </c>
      <c r="V1813">
        <v>21</v>
      </c>
      <c r="W1813">
        <v>10</v>
      </c>
      <c r="X1813" t="s">
        <v>131</v>
      </c>
      <c r="Y1813">
        <v>94</v>
      </c>
      <c r="Z1813">
        <v>66</v>
      </c>
      <c r="AA1813">
        <v>15</v>
      </c>
      <c r="AB1813">
        <v>41</v>
      </c>
    </row>
    <row r="1814" spans="1:28" x14ac:dyDescent="0.2">
      <c r="A1814" s="4">
        <v>38527831</v>
      </c>
      <c r="B1814" s="1">
        <v>43657</v>
      </c>
      <c r="C1814" s="13">
        <v>0.17048344907407409</v>
      </c>
      <c r="D1814" t="s">
        <v>129</v>
      </c>
      <c r="E1814" t="s">
        <v>130</v>
      </c>
      <c r="F1814">
        <v>2.2200000000000002</v>
      </c>
      <c r="G1814" t="s">
        <v>130</v>
      </c>
      <c r="H1814">
        <v>35.613</v>
      </c>
      <c r="I1814">
        <v>-117.464</v>
      </c>
      <c r="J1814">
        <v>9.6</v>
      </c>
      <c r="K1814" t="s">
        <v>131</v>
      </c>
      <c r="L1814">
        <v>59</v>
      </c>
      <c r="M1814">
        <v>0.17</v>
      </c>
      <c r="N1814">
        <v>0.24</v>
      </c>
      <c r="O1814">
        <v>0.34</v>
      </c>
      <c r="P1814">
        <v>0</v>
      </c>
      <c r="Q1814">
        <v>353</v>
      </c>
      <c r="R1814">
        <v>78</v>
      </c>
      <c r="S1814">
        <v>-170</v>
      </c>
      <c r="T1814">
        <v>25</v>
      </c>
      <c r="U1814">
        <v>24</v>
      </c>
      <c r="V1814">
        <v>24</v>
      </c>
      <c r="W1814">
        <v>14</v>
      </c>
      <c r="X1814" t="s">
        <v>131</v>
      </c>
      <c r="Y1814">
        <v>85</v>
      </c>
      <c r="Z1814">
        <v>27</v>
      </c>
      <c r="AA1814">
        <v>23</v>
      </c>
      <c r="AB1814">
        <v>119</v>
      </c>
    </row>
    <row r="1815" spans="1:28" x14ac:dyDescent="0.2">
      <c r="A1815" s="4">
        <v>38527919</v>
      </c>
      <c r="B1815" s="1">
        <v>43657</v>
      </c>
      <c r="C1815" s="13">
        <v>0.17749432870370371</v>
      </c>
      <c r="D1815" t="s">
        <v>129</v>
      </c>
      <c r="E1815" t="s">
        <v>130</v>
      </c>
      <c r="F1815">
        <v>2.5299999999999998</v>
      </c>
      <c r="G1815" t="s">
        <v>130</v>
      </c>
      <c r="H1815">
        <v>35.939</v>
      </c>
      <c r="I1815">
        <v>-117.724</v>
      </c>
      <c r="J1815">
        <v>2.9</v>
      </c>
      <c r="K1815" t="s">
        <v>131</v>
      </c>
      <c r="L1815">
        <v>71</v>
      </c>
      <c r="M1815">
        <v>0.14000000000000001</v>
      </c>
      <c r="N1815">
        <v>0.14000000000000001</v>
      </c>
      <c r="O1815">
        <v>0.56000000000000005</v>
      </c>
      <c r="P1815">
        <v>0</v>
      </c>
      <c r="Q1815">
        <v>351</v>
      </c>
      <c r="R1815">
        <v>82</v>
      </c>
      <c r="S1815">
        <v>-164</v>
      </c>
      <c r="T1815">
        <v>22</v>
      </c>
      <c r="U1815">
        <v>22</v>
      </c>
      <c r="V1815">
        <v>23</v>
      </c>
      <c r="W1815">
        <v>1</v>
      </c>
      <c r="X1815" t="s">
        <v>131</v>
      </c>
      <c r="Y1815">
        <v>93</v>
      </c>
      <c r="Z1815">
        <v>64</v>
      </c>
      <c r="AA1815">
        <v>18</v>
      </c>
      <c r="AB1815">
        <v>45</v>
      </c>
    </row>
    <row r="1816" spans="1:28" ht="17" x14ac:dyDescent="0.25">
      <c r="A1816" s="3">
        <v>38527951</v>
      </c>
      <c r="B1816" s="1">
        <v>43657</v>
      </c>
      <c r="C1816" s="13">
        <v>0.18079837962962964</v>
      </c>
      <c r="D1816" t="s">
        <v>129</v>
      </c>
      <c r="E1816" t="s">
        <v>130</v>
      </c>
      <c r="F1816">
        <v>2.38</v>
      </c>
      <c r="G1816" t="s">
        <v>130</v>
      </c>
      <c r="H1816">
        <v>35.807000000000002</v>
      </c>
      <c r="I1816">
        <v>-117.631</v>
      </c>
      <c r="J1816">
        <v>1.7</v>
      </c>
      <c r="K1816" t="s">
        <v>131</v>
      </c>
      <c r="L1816">
        <v>56</v>
      </c>
      <c r="M1816">
        <v>0.2</v>
      </c>
      <c r="N1816">
        <v>0.24</v>
      </c>
      <c r="O1816">
        <v>0.36</v>
      </c>
      <c r="P1816">
        <v>0</v>
      </c>
      <c r="Q1816">
        <v>79</v>
      </c>
      <c r="R1816">
        <v>70</v>
      </c>
      <c r="S1816">
        <v>-90</v>
      </c>
      <c r="T1816">
        <v>44</v>
      </c>
      <c r="U1816">
        <v>36</v>
      </c>
      <c r="V1816">
        <v>21</v>
      </c>
      <c r="W1816">
        <v>32</v>
      </c>
      <c r="X1816" t="s">
        <v>132</v>
      </c>
      <c r="Y1816">
        <v>54</v>
      </c>
      <c r="Z1816">
        <v>74</v>
      </c>
      <c r="AA1816">
        <v>9</v>
      </c>
      <c r="AB1816">
        <v>26</v>
      </c>
    </row>
    <row r="1817" spans="1:28" x14ac:dyDescent="0.2">
      <c r="A1817" s="4">
        <v>38528047</v>
      </c>
      <c r="B1817" s="1">
        <v>43657</v>
      </c>
      <c r="C1817" s="13">
        <v>0.18904201388888889</v>
      </c>
      <c r="D1817" t="s">
        <v>129</v>
      </c>
      <c r="E1817" t="s">
        <v>130</v>
      </c>
      <c r="F1817">
        <v>2.5099999999999998</v>
      </c>
      <c r="G1817" t="s">
        <v>130</v>
      </c>
      <c r="H1817">
        <v>35.677</v>
      </c>
      <c r="I1817">
        <v>-117.554</v>
      </c>
      <c r="J1817">
        <v>7.7</v>
      </c>
      <c r="K1817" t="s">
        <v>131</v>
      </c>
      <c r="L1817">
        <v>82</v>
      </c>
      <c r="M1817">
        <v>0.12</v>
      </c>
      <c r="N1817">
        <v>0.13</v>
      </c>
      <c r="O1817">
        <v>0.27</v>
      </c>
      <c r="P1817">
        <v>0</v>
      </c>
      <c r="Q1817">
        <v>180</v>
      </c>
      <c r="R1817">
        <v>43</v>
      </c>
      <c r="S1817">
        <v>-91</v>
      </c>
      <c r="T1817">
        <v>20</v>
      </c>
      <c r="U1817">
        <v>19</v>
      </c>
      <c r="V1817">
        <v>22</v>
      </c>
      <c r="W1817">
        <v>16</v>
      </c>
      <c r="X1817" t="s">
        <v>131</v>
      </c>
      <c r="Y1817">
        <v>94</v>
      </c>
      <c r="Z1817">
        <v>25</v>
      </c>
      <c r="AA1817">
        <v>25</v>
      </c>
      <c r="AB1817">
        <v>128</v>
      </c>
    </row>
    <row r="1818" spans="1:28" ht="17" x14ac:dyDescent="0.25">
      <c r="A1818" s="3">
        <v>38528295</v>
      </c>
      <c r="B1818" s="1">
        <v>43657</v>
      </c>
      <c r="C1818" s="13">
        <v>0.20669189814814815</v>
      </c>
      <c r="D1818" t="s">
        <v>129</v>
      </c>
      <c r="E1818" t="s">
        <v>130</v>
      </c>
      <c r="F1818">
        <v>2.17</v>
      </c>
      <c r="G1818" t="s">
        <v>130</v>
      </c>
      <c r="H1818">
        <v>35.546999999999997</v>
      </c>
      <c r="I1818">
        <v>-117.379</v>
      </c>
      <c r="J1818">
        <v>3.1</v>
      </c>
      <c r="K1818" t="s">
        <v>131</v>
      </c>
      <c r="L1818">
        <v>55</v>
      </c>
      <c r="M1818">
        <v>0.24</v>
      </c>
      <c r="N1818">
        <v>0.3</v>
      </c>
      <c r="O1818">
        <v>0.35</v>
      </c>
      <c r="P1818">
        <v>0</v>
      </c>
      <c r="Q1818">
        <v>272</v>
      </c>
      <c r="R1818">
        <v>69</v>
      </c>
      <c r="S1818">
        <v>142</v>
      </c>
      <c r="T1818">
        <v>38</v>
      </c>
      <c r="U1818">
        <v>35</v>
      </c>
      <c r="V1818">
        <v>19</v>
      </c>
      <c r="W1818">
        <v>30</v>
      </c>
      <c r="X1818" t="s">
        <v>134</v>
      </c>
      <c r="Y1818">
        <v>50</v>
      </c>
      <c r="Z1818">
        <v>64</v>
      </c>
      <c r="AA1818">
        <v>19</v>
      </c>
      <c r="AB1818">
        <v>46</v>
      </c>
    </row>
    <row r="1819" spans="1:28" ht="17" x14ac:dyDescent="0.25">
      <c r="A1819" s="3">
        <v>38528791</v>
      </c>
      <c r="B1819" s="1">
        <v>43657</v>
      </c>
      <c r="C1819" s="13">
        <v>0.23793402777777781</v>
      </c>
      <c r="D1819" t="s">
        <v>129</v>
      </c>
      <c r="E1819" t="s">
        <v>130</v>
      </c>
      <c r="F1819">
        <v>2.69</v>
      </c>
      <c r="G1819" t="s">
        <v>130</v>
      </c>
      <c r="H1819">
        <v>35.643000000000001</v>
      </c>
      <c r="I1819">
        <v>-117.48699999999999</v>
      </c>
      <c r="J1819">
        <v>8.6999999999999993</v>
      </c>
      <c r="K1819" t="s">
        <v>131</v>
      </c>
      <c r="L1819">
        <v>101</v>
      </c>
      <c r="M1819">
        <v>0.13</v>
      </c>
      <c r="N1819">
        <v>0.12</v>
      </c>
      <c r="O1819">
        <v>0.22</v>
      </c>
      <c r="P1819">
        <v>0</v>
      </c>
      <c r="Q1819">
        <v>310</v>
      </c>
      <c r="R1819">
        <v>88</v>
      </c>
      <c r="S1819">
        <v>176</v>
      </c>
      <c r="T1819">
        <v>30</v>
      </c>
      <c r="U1819">
        <v>26</v>
      </c>
      <c r="V1819">
        <v>27</v>
      </c>
      <c r="W1819">
        <v>14</v>
      </c>
      <c r="X1819" t="s">
        <v>133</v>
      </c>
      <c r="Y1819">
        <v>62</v>
      </c>
      <c r="Z1819">
        <v>25</v>
      </c>
      <c r="AA1819">
        <v>21</v>
      </c>
      <c r="AB1819">
        <v>135</v>
      </c>
    </row>
    <row r="1820" spans="1:28" ht="17" x14ac:dyDescent="0.25">
      <c r="A1820" s="3">
        <v>38528871</v>
      </c>
      <c r="B1820" s="1">
        <v>43657</v>
      </c>
      <c r="C1820" s="13">
        <v>0.24482488425925927</v>
      </c>
      <c r="D1820" t="s">
        <v>129</v>
      </c>
      <c r="E1820" t="s">
        <v>130</v>
      </c>
      <c r="F1820">
        <v>2.78</v>
      </c>
      <c r="G1820" t="s">
        <v>130</v>
      </c>
      <c r="H1820">
        <v>35.89</v>
      </c>
      <c r="I1820">
        <v>-117.696</v>
      </c>
      <c r="J1820">
        <v>3.4</v>
      </c>
      <c r="K1820" t="s">
        <v>131</v>
      </c>
      <c r="L1820">
        <v>100</v>
      </c>
      <c r="M1820">
        <v>0.16</v>
      </c>
      <c r="N1820">
        <v>0.12</v>
      </c>
      <c r="O1820">
        <v>0.39</v>
      </c>
      <c r="P1820">
        <v>0</v>
      </c>
      <c r="Q1820">
        <v>154</v>
      </c>
      <c r="R1820">
        <v>89</v>
      </c>
      <c r="S1820">
        <v>-180</v>
      </c>
      <c r="T1820">
        <v>22</v>
      </c>
      <c r="U1820">
        <v>20</v>
      </c>
      <c r="V1820">
        <v>24</v>
      </c>
      <c r="W1820">
        <v>4</v>
      </c>
      <c r="X1820" t="s">
        <v>131</v>
      </c>
      <c r="Y1820">
        <v>92</v>
      </c>
      <c r="Z1820">
        <v>73</v>
      </c>
      <c r="AA1820">
        <v>20</v>
      </c>
      <c r="AB1820">
        <v>34</v>
      </c>
    </row>
    <row r="1821" spans="1:28" x14ac:dyDescent="0.2">
      <c r="A1821" s="4">
        <v>38529263</v>
      </c>
      <c r="B1821" s="1">
        <v>43657</v>
      </c>
      <c r="C1821" s="13">
        <v>0.27089918981481481</v>
      </c>
      <c r="D1821" t="s">
        <v>129</v>
      </c>
      <c r="E1821" t="s">
        <v>130</v>
      </c>
      <c r="F1821">
        <v>2.19</v>
      </c>
      <c r="G1821" t="s">
        <v>130</v>
      </c>
      <c r="H1821">
        <v>35.936999999999998</v>
      </c>
      <c r="I1821">
        <v>-117.684</v>
      </c>
      <c r="J1821">
        <v>2.9</v>
      </c>
      <c r="K1821" t="s">
        <v>131</v>
      </c>
      <c r="L1821">
        <v>47</v>
      </c>
      <c r="M1821">
        <v>0.18</v>
      </c>
      <c r="N1821">
        <v>0.19</v>
      </c>
      <c r="O1821">
        <v>0.34</v>
      </c>
      <c r="P1821">
        <v>0</v>
      </c>
      <c r="Q1821">
        <v>333</v>
      </c>
      <c r="R1821">
        <v>80</v>
      </c>
      <c r="S1821">
        <v>146</v>
      </c>
      <c r="T1821">
        <v>30</v>
      </c>
      <c r="U1821">
        <v>22</v>
      </c>
      <c r="V1821">
        <v>16</v>
      </c>
      <c r="W1821">
        <v>14</v>
      </c>
      <c r="X1821" t="s">
        <v>133</v>
      </c>
      <c r="Y1821">
        <v>82</v>
      </c>
      <c r="Z1821">
        <v>74</v>
      </c>
      <c r="AA1821">
        <v>12</v>
      </c>
      <c r="AB1821">
        <v>23</v>
      </c>
    </row>
    <row r="1822" spans="1:28" x14ac:dyDescent="0.2">
      <c r="A1822" s="4">
        <v>38529535</v>
      </c>
      <c r="B1822" s="1">
        <v>43657</v>
      </c>
      <c r="C1822" s="13">
        <v>0.2898263888888889</v>
      </c>
      <c r="D1822" t="s">
        <v>129</v>
      </c>
      <c r="E1822" t="s">
        <v>130</v>
      </c>
      <c r="F1822">
        <v>2.06</v>
      </c>
      <c r="G1822" t="s">
        <v>130</v>
      </c>
      <c r="H1822">
        <v>35.932000000000002</v>
      </c>
      <c r="I1822">
        <v>-117.715</v>
      </c>
      <c r="J1822">
        <v>2</v>
      </c>
      <c r="K1822" t="s">
        <v>131</v>
      </c>
      <c r="L1822">
        <v>53</v>
      </c>
      <c r="M1822">
        <v>0.16</v>
      </c>
      <c r="N1822">
        <v>0.17</v>
      </c>
      <c r="O1822">
        <v>0.3</v>
      </c>
      <c r="P1822">
        <v>0</v>
      </c>
      <c r="Q1822">
        <v>335</v>
      </c>
      <c r="R1822">
        <v>81</v>
      </c>
      <c r="S1822">
        <v>-131</v>
      </c>
      <c r="T1822">
        <v>23</v>
      </c>
      <c r="U1822">
        <v>22</v>
      </c>
      <c r="V1822">
        <v>16</v>
      </c>
      <c r="W1822">
        <v>37</v>
      </c>
      <c r="X1822" t="s">
        <v>131</v>
      </c>
      <c r="Y1822">
        <v>95</v>
      </c>
      <c r="Z1822">
        <v>69</v>
      </c>
      <c r="AA1822">
        <v>9</v>
      </c>
      <c r="AB1822">
        <v>51</v>
      </c>
    </row>
    <row r="1823" spans="1:28" ht="17" x14ac:dyDescent="0.25">
      <c r="A1823" s="3">
        <v>38529607</v>
      </c>
      <c r="B1823" s="1">
        <v>43657</v>
      </c>
      <c r="C1823" s="13">
        <v>0.29877152777777777</v>
      </c>
      <c r="D1823" t="s">
        <v>129</v>
      </c>
      <c r="E1823" t="s">
        <v>130</v>
      </c>
      <c r="F1823">
        <v>2.12</v>
      </c>
      <c r="G1823" t="s">
        <v>130</v>
      </c>
      <c r="H1823">
        <v>35.679000000000002</v>
      </c>
      <c r="I1823">
        <v>-117.51600000000001</v>
      </c>
      <c r="J1823">
        <v>2.2000000000000002</v>
      </c>
      <c r="K1823" t="s">
        <v>131</v>
      </c>
      <c r="L1823">
        <v>56</v>
      </c>
      <c r="M1823">
        <v>0.17</v>
      </c>
      <c r="N1823">
        <v>0.2</v>
      </c>
      <c r="O1823">
        <v>0.3</v>
      </c>
      <c r="P1823">
        <v>0</v>
      </c>
      <c r="Q1823">
        <v>293</v>
      </c>
      <c r="R1823">
        <v>47</v>
      </c>
      <c r="S1823">
        <v>-146</v>
      </c>
      <c r="T1823">
        <v>36</v>
      </c>
      <c r="U1823">
        <v>35</v>
      </c>
      <c r="V1823">
        <v>18</v>
      </c>
      <c r="W1823">
        <v>14</v>
      </c>
      <c r="X1823" t="s">
        <v>132</v>
      </c>
      <c r="Y1823">
        <v>58</v>
      </c>
      <c r="Z1823">
        <v>70</v>
      </c>
      <c r="AA1823">
        <v>8</v>
      </c>
      <c r="AB1823">
        <v>44</v>
      </c>
    </row>
    <row r="1824" spans="1:28" ht="17" x14ac:dyDescent="0.25">
      <c r="A1824" s="3">
        <v>38529639</v>
      </c>
      <c r="B1824" s="1">
        <v>43657</v>
      </c>
      <c r="C1824" s="13">
        <v>0.30018148148148149</v>
      </c>
      <c r="D1824" t="s">
        <v>129</v>
      </c>
      <c r="E1824" t="s">
        <v>130</v>
      </c>
      <c r="F1824">
        <v>2.06</v>
      </c>
      <c r="G1824" t="s">
        <v>130</v>
      </c>
      <c r="H1824">
        <v>35.871000000000002</v>
      </c>
      <c r="I1824">
        <v>-117.687</v>
      </c>
      <c r="J1824">
        <v>1.5</v>
      </c>
      <c r="K1824" t="s">
        <v>131</v>
      </c>
      <c r="L1824">
        <v>51</v>
      </c>
      <c r="M1824">
        <v>0.2</v>
      </c>
      <c r="N1824">
        <v>0.22</v>
      </c>
      <c r="O1824">
        <v>0.5</v>
      </c>
      <c r="P1824">
        <v>0</v>
      </c>
      <c r="Q1824">
        <v>330</v>
      </c>
      <c r="R1824">
        <v>79</v>
      </c>
      <c r="S1824">
        <v>-158</v>
      </c>
      <c r="T1824">
        <v>37</v>
      </c>
      <c r="U1824">
        <v>41</v>
      </c>
      <c r="V1824">
        <v>17</v>
      </c>
      <c r="W1824">
        <v>20</v>
      </c>
      <c r="X1824" t="s">
        <v>132</v>
      </c>
      <c r="Y1824">
        <v>51</v>
      </c>
      <c r="Z1824">
        <v>79</v>
      </c>
      <c r="AA1824">
        <v>12</v>
      </c>
      <c r="AB1824">
        <v>32</v>
      </c>
    </row>
    <row r="1825" spans="1:28" ht="17" x14ac:dyDescent="0.25">
      <c r="A1825" s="3">
        <v>38529815</v>
      </c>
      <c r="B1825" s="1">
        <v>43657</v>
      </c>
      <c r="C1825" s="13">
        <v>0.31119652777777779</v>
      </c>
      <c r="D1825" t="s">
        <v>129</v>
      </c>
      <c r="E1825" t="s">
        <v>130</v>
      </c>
      <c r="F1825">
        <v>2.87</v>
      </c>
      <c r="G1825" t="s">
        <v>130</v>
      </c>
      <c r="H1825">
        <v>35.61</v>
      </c>
      <c r="I1825">
        <v>-117.465</v>
      </c>
      <c r="J1825">
        <v>9.4</v>
      </c>
      <c r="K1825" t="s">
        <v>131</v>
      </c>
      <c r="L1825">
        <v>80</v>
      </c>
      <c r="M1825">
        <v>0.12</v>
      </c>
      <c r="N1825">
        <v>0.14000000000000001</v>
      </c>
      <c r="O1825">
        <v>0.22</v>
      </c>
      <c r="P1825">
        <v>0</v>
      </c>
      <c r="Q1825">
        <v>230</v>
      </c>
      <c r="R1825">
        <v>41</v>
      </c>
      <c r="S1825">
        <v>-66</v>
      </c>
      <c r="T1825">
        <v>30</v>
      </c>
      <c r="U1825">
        <v>27</v>
      </c>
      <c r="V1825">
        <v>24</v>
      </c>
      <c r="W1825">
        <v>10</v>
      </c>
      <c r="X1825" t="s">
        <v>133</v>
      </c>
      <c r="Y1825">
        <v>77</v>
      </c>
      <c r="Z1825">
        <v>30</v>
      </c>
      <c r="AA1825">
        <v>13</v>
      </c>
      <c r="AB1825">
        <v>148</v>
      </c>
    </row>
    <row r="1826" spans="1:28" ht="17" x14ac:dyDescent="0.25">
      <c r="A1826" s="3">
        <v>38529847</v>
      </c>
      <c r="B1826" s="1">
        <v>43657</v>
      </c>
      <c r="C1826" s="13">
        <v>0.31414814814814812</v>
      </c>
      <c r="D1826" t="s">
        <v>129</v>
      </c>
      <c r="E1826" t="s">
        <v>130</v>
      </c>
      <c r="F1826">
        <v>2.58</v>
      </c>
      <c r="G1826" t="s">
        <v>130</v>
      </c>
      <c r="H1826">
        <v>35.668999999999997</v>
      </c>
      <c r="I1826">
        <v>-117.51</v>
      </c>
      <c r="J1826">
        <v>6</v>
      </c>
      <c r="K1826" t="s">
        <v>131</v>
      </c>
      <c r="L1826">
        <v>109</v>
      </c>
      <c r="M1826">
        <v>0.14000000000000001</v>
      </c>
      <c r="N1826">
        <v>0.12</v>
      </c>
      <c r="O1826">
        <v>0.3</v>
      </c>
      <c r="P1826">
        <v>0</v>
      </c>
      <c r="Q1826">
        <v>135</v>
      </c>
      <c r="R1826">
        <v>83</v>
      </c>
      <c r="S1826">
        <v>178</v>
      </c>
      <c r="T1826">
        <v>25</v>
      </c>
      <c r="U1826">
        <v>32</v>
      </c>
      <c r="V1826">
        <v>23</v>
      </c>
      <c r="W1826">
        <v>34</v>
      </c>
      <c r="X1826" t="s">
        <v>133</v>
      </c>
      <c r="Y1826">
        <v>77</v>
      </c>
      <c r="Z1826">
        <v>24</v>
      </c>
      <c r="AA1826">
        <v>19</v>
      </c>
      <c r="AB1826">
        <v>116</v>
      </c>
    </row>
    <row r="1827" spans="1:28" x14ac:dyDescent="0.2">
      <c r="A1827" s="4">
        <v>38529919</v>
      </c>
      <c r="B1827" s="1">
        <v>43657</v>
      </c>
      <c r="C1827" s="13">
        <v>0.32104791666666666</v>
      </c>
      <c r="D1827" t="s">
        <v>129</v>
      </c>
      <c r="E1827" t="s">
        <v>130</v>
      </c>
      <c r="F1827">
        <v>2.2599999999999998</v>
      </c>
      <c r="G1827" t="s">
        <v>130</v>
      </c>
      <c r="H1827">
        <v>35.747999999999998</v>
      </c>
      <c r="I1827">
        <v>-117.571</v>
      </c>
      <c r="J1827">
        <v>3.9</v>
      </c>
      <c r="K1827" t="s">
        <v>131</v>
      </c>
      <c r="L1827">
        <v>65</v>
      </c>
      <c r="M1827">
        <v>0.18</v>
      </c>
      <c r="N1827">
        <v>0.21</v>
      </c>
      <c r="O1827">
        <v>0.4</v>
      </c>
      <c r="P1827">
        <v>0</v>
      </c>
      <c r="Q1827">
        <v>310</v>
      </c>
      <c r="R1827">
        <v>72</v>
      </c>
      <c r="S1827">
        <v>-165</v>
      </c>
      <c r="T1827">
        <v>30</v>
      </c>
      <c r="U1827">
        <v>22</v>
      </c>
      <c r="V1827">
        <v>19</v>
      </c>
      <c r="W1827">
        <v>15</v>
      </c>
      <c r="X1827" t="s">
        <v>133</v>
      </c>
      <c r="Y1827">
        <v>83</v>
      </c>
      <c r="Z1827">
        <v>73</v>
      </c>
      <c r="AA1827">
        <v>14</v>
      </c>
      <c r="AB1827">
        <v>42</v>
      </c>
    </row>
    <row r="1828" spans="1:28" ht="17" x14ac:dyDescent="0.25">
      <c r="A1828" s="3">
        <v>38530047</v>
      </c>
      <c r="B1828" s="1">
        <v>43657</v>
      </c>
      <c r="C1828" s="13">
        <v>0.33051458333333333</v>
      </c>
      <c r="D1828" t="s">
        <v>129</v>
      </c>
      <c r="E1828" t="s">
        <v>130</v>
      </c>
      <c r="F1828">
        <v>3.37</v>
      </c>
      <c r="G1828" t="s">
        <v>130</v>
      </c>
      <c r="H1828">
        <v>35.659999999999997</v>
      </c>
      <c r="I1828">
        <v>-117.467</v>
      </c>
      <c r="J1828">
        <v>5.6</v>
      </c>
      <c r="K1828" t="s">
        <v>131</v>
      </c>
      <c r="L1828">
        <v>147</v>
      </c>
      <c r="M1828">
        <v>0.14000000000000001</v>
      </c>
      <c r="N1828">
        <v>0.09</v>
      </c>
      <c r="O1828">
        <v>0.24</v>
      </c>
      <c r="P1828">
        <v>0</v>
      </c>
      <c r="Q1828">
        <v>332</v>
      </c>
      <c r="R1828">
        <v>82</v>
      </c>
      <c r="S1828">
        <v>-174</v>
      </c>
      <c r="T1828">
        <v>24</v>
      </c>
      <c r="U1828">
        <v>21</v>
      </c>
      <c r="V1828">
        <v>82</v>
      </c>
      <c r="W1828">
        <v>27</v>
      </c>
      <c r="X1828" t="s">
        <v>131</v>
      </c>
      <c r="Y1828">
        <v>85</v>
      </c>
      <c r="Z1828">
        <v>75</v>
      </c>
      <c r="AA1828">
        <v>53</v>
      </c>
      <c r="AB1828">
        <v>45</v>
      </c>
    </row>
    <row r="1829" spans="1:28" x14ac:dyDescent="0.2">
      <c r="A1829" s="4">
        <v>38530335</v>
      </c>
      <c r="B1829" s="1">
        <v>43657</v>
      </c>
      <c r="C1829" s="13">
        <v>0.35445763888888893</v>
      </c>
      <c r="D1829" t="s">
        <v>129</v>
      </c>
      <c r="E1829" t="s">
        <v>130</v>
      </c>
      <c r="F1829">
        <v>2.23</v>
      </c>
      <c r="G1829" t="s">
        <v>130</v>
      </c>
      <c r="H1829">
        <v>35.695</v>
      </c>
      <c r="I1829">
        <v>-117.578</v>
      </c>
      <c r="J1829">
        <v>4</v>
      </c>
      <c r="K1829" t="s">
        <v>131</v>
      </c>
      <c r="L1829">
        <v>56</v>
      </c>
      <c r="M1829">
        <v>0.16</v>
      </c>
      <c r="N1829">
        <v>0.2</v>
      </c>
      <c r="O1829">
        <v>0.4</v>
      </c>
      <c r="P1829">
        <v>0</v>
      </c>
      <c r="Q1829">
        <v>0</v>
      </c>
      <c r="R1829">
        <v>35</v>
      </c>
      <c r="S1829">
        <v>-36</v>
      </c>
      <c r="T1829">
        <v>25</v>
      </c>
      <c r="U1829">
        <v>24</v>
      </c>
      <c r="V1829">
        <v>20</v>
      </c>
      <c r="W1829">
        <v>22</v>
      </c>
      <c r="X1829" t="s">
        <v>131</v>
      </c>
      <c r="Y1829">
        <v>85</v>
      </c>
      <c r="Z1829">
        <v>56</v>
      </c>
      <c r="AA1829">
        <v>18</v>
      </c>
      <c r="AB1829">
        <v>64</v>
      </c>
    </row>
    <row r="1830" spans="1:28" x14ac:dyDescent="0.2">
      <c r="A1830" s="4">
        <v>38530383</v>
      </c>
      <c r="B1830" s="1">
        <v>43657</v>
      </c>
      <c r="C1830" s="13">
        <v>0.35812812499999996</v>
      </c>
      <c r="D1830" t="s">
        <v>129</v>
      </c>
      <c r="E1830" t="s">
        <v>130</v>
      </c>
      <c r="F1830">
        <v>2.02</v>
      </c>
      <c r="G1830" t="s">
        <v>130</v>
      </c>
      <c r="H1830">
        <v>35.636000000000003</v>
      </c>
      <c r="I1830">
        <v>-117.44</v>
      </c>
      <c r="J1830">
        <v>8.1999999999999993</v>
      </c>
      <c r="K1830" t="s">
        <v>131</v>
      </c>
      <c r="L1830">
        <v>55</v>
      </c>
      <c r="M1830">
        <v>0.16</v>
      </c>
      <c r="N1830">
        <v>0.24</v>
      </c>
      <c r="O1830">
        <v>0.38</v>
      </c>
      <c r="P1830">
        <v>0</v>
      </c>
      <c r="Q1830">
        <v>338</v>
      </c>
      <c r="R1830">
        <v>84</v>
      </c>
      <c r="S1830">
        <v>-169</v>
      </c>
      <c r="T1830">
        <v>18</v>
      </c>
      <c r="U1830">
        <v>19</v>
      </c>
      <c r="V1830">
        <v>22</v>
      </c>
      <c r="W1830">
        <v>18</v>
      </c>
      <c r="X1830" t="s">
        <v>131</v>
      </c>
      <c r="Y1830">
        <v>99</v>
      </c>
      <c r="Z1830">
        <v>30</v>
      </c>
      <c r="AA1830">
        <v>14</v>
      </c>
      <c r="AB1830">
        <v>127</v>
      </c>
    </row>
    <row r="1831" spans="1:28" ht="17" x14ac:dyDescent="0.25">
      <c r="A1831" s="3">
        <v>38530495</v>
      </c>
      <c r="B1831" s="1">
        <v>43657</v>
      </c>
      <c r="C1831" s="13">
        <v>0.36669374999999998</v>
      </c>
      <c r="D1831" t="s">
        <v>129</v>
      </c>
      <c r="E1831" t="s">
        <v>130</v>
      </c>
      <c r="F1831">
        <v>3.44</v>
      </c>
      <c r="G1831" t="s">
        <v>130</v>
      </c>
      <c r="H1831">
        <v>35.895000000000003</v>
      </c>
      <c r="I1831">
        <v>-117.705</v>
      </c>
      <c r="J1831">
        <v>8.5</v>
      </c>
      <c r="K1831" t="s">
        <v>131</v>
      </c>
      <c r="L1831">
        <v>131</v>
      </c>
      <c r="M1831">
        <v>0.15</v>
      </c>
      <c r="N1831">
        <v>0.11</v>
      </c>
      <c r="O1831">
        <v>0.28999999999999998</v>
      </c>
      <c r="P1831">
        <v>0</v>
      </c>
      <c r="Q1831">
        <v>337</v>
      </c>
      <c r="R1831">
        <v>87</v>
      </c>
      <c r="S1831">
        <v>-171</v>
      </c>
      <c r="T1831">
        <v>7</v>
      </c>
      <c r="U1831">
        <v>14</v>
      </c>
      <c r="V1831">
        <v>112</v>
      </c>
      <c r="W1831">
        <v>32</v>
      </c>
      <c r="X1831" t="s">
        <v>131</v>
      </c>
      <c r="Y1831">
        <v>100</v>
      </c>
      <c r="Z1831">
        <v>60</v>
      </c>
      <c r="AA1831">
        <v>40</v>
      </c>
      <c r="AB1831">
        <v>111</v>
      </c>
    </row>
    <row r="1832" spans="1:28" x14ac:dyDescent="0.2">
      <c r="A1832" s="4">
        <v>38530855</v>
      </c>
      <c r="B1832" s="1">
        <v>43657</v>
      </c>
      <c r="C1832" s="13">
        <v>0.39501655092592597</v>
      </c>
      <c r="D1832" t="s">
        <v>129</v>
      </c>
      <c r="E1832" t="s">
        <v>130</v>
      </c>
      <c r="F1832">
        <v>2.4</v>
      </c>
      <c r="G1832" t="s">
        <v>130</v>
      </c>
      <c r="H1832">
        <v>35.89</v>
      </c>
      <c r="I1832">
        <v>-117.705</v>
      </c>
      <c r="J1832">
        <v>6.2</v>
      </c>
      <c r="K1832" t="s">
        <v>131</v>
      </c>
      <c r="L1832">
        <v>57</v>
      </c>
      <c r="M1832">
        <v>0.17</v>
      </c>
      <c r="N1832">
        <v>0.18</v>
      </c>
      <c r="O1832">
        <v>0.59</v>
      </c>
      <c r="P1832">
        <v>0</v>
      </c>
      <c r="Q1832">
        <v>317</v>
      </c>
      <c r="R1832">
        <v>81</v>
      </c>
      <c r="S1832">
        <v>163</v>
      </c>
      <c r="T1832">
        <v>26</v>
      </c>
      <c r="U1832">
        <v>20</v>
      </c>
      <c r="V1832">
        <v>21</v>
      </c>
      <c r="W1832">
        <v>16</v>
      </c>
      <c r="X1832" t="s">
        <v>131</v>
      </c>
      <c r="Y1832">
        <v>91</v>
      </c>
      <c r="Z1832">
        <v>26</v>
      </c>
      <c r="AA1832">
        <v>17</v>
      </c>
      <c r="AB1832">
        <v>125</v>
      </c>
    </row>
    <row r="1833" spans="1:28" x14ac:dyDescent="0.2">
      <c r="A1833" s="4">
        <v>38530879</v>
      </c>
      <c r="B1833" s="1">
        <v>43657</v>
      </c>
      <c r="C1833" s="13">
        <v>0.39677557870370372</v>
      </c>
      <c r="D1833" t="s">
        <v>129</v>
      </c>
      <c r="E1833" t="s">
        <v>130</v>
      </c>
      <c r="F1833">
        <v>2.0499999999999998</v>
      </c>
      <c r="G1833" t="s">
        <v>130</v>
      </c>
      <c r="H1833">
        <v>35.878</v>
      </c>
      <c r="I1833">
        <v>-117.71899999999999</v>
      </c>
      <c r="J1833">
        <v>2.5</v>
      </c>
      <c r="K1833" t="s">
        <v>131</v>
      </c>
      <c r="L1833">
        <v>61</v>
      </c>
      <c r="M1833">
        <v>0.17</v>
      </c>
      <c r="N1833">
        <v>0.18</v>
      </c>
      <c r="O1833">
        <v>0.34</v>
      </c>
      <c r="P1833">
        <v>0</v>
      </c>
      <c r="Q1833">
        <v>159</v>
      </c>
      <c r="R1833">
        <v>88</v>
      </c>
      <c r="S1833">
        <v>157</v>
      </c>
      <c r="T1833">
        <v>14</v>
      </c>
      <c r="U1833">
        <v>17</v>
      </c>
      <c r="V1833">
        <v>24</v>
      </c>
      <c r="W1833">
        <v>27</v>
      </c>
      <c r="X1833" t="s">
        <v>131</v>
      </c>
      <c r="Y1833">
        <v>100</v>
      </c>
      <c r="Z1833">
        <v>67</v>
      </c>
      <c r="AA1833">
        <v>16</v>
      </c>
      <c r="AB1833">
        <v>49</v>
      </c>
    </row>
    <row r="1834" spans="1:28" ht="17" x14ac:dyDescent="0.25">
      <c r="A1834" s="3">
        <v>38531463</v>
      </c>
      <c r="B1834" s="1">
        <v>43657</v>
      </c>
      <c r="C1834" s="13">
        <v>0.43440347222222225</v>
      </c>
      <c r="D1834" t="s">
        <v>129</v>
      </c>
      <c r="E1834" t="s">
        <v>130</v>
      </c>
      <c r="F1834">
        <v>2.17</v>
      </c>
      <c r="G1834" t="s">
        <v>130</v>
      </c>
      <c r="H1834">
        <v>35.792999999999999</v>
      </c>
      <c r="I1834">
        <v>-117.623</v>
      </c>
      <c r="J1834">
        <v>4.2</v>
      </c>
      <c r="K1834" t="s">
        <v>131</v>
      </c>
      <c r="L1834">
        <v>62</v>
      </c>
      <c r="M1834">
        <v>0.19</v>
      </c>
      <c r="N1834">
        <v>0.23</v>
      </c>
      <c r="O1834">
        <v>0.48</v>
      </c>
      <c r="P1834">
        <v>0</v>
      </c>
      <c r="Q1834">
        <v>355</v>
      </c>
      <c r="R1834">
        <v>16</v>
      </c>
      <c r="S1834">
        <v>164</v>
      </c>
      <c r="T1834">
        <v>43</v>
      </c>
      <c r="U1834">
        <v>36</v>
      </c>
      <c r="V1834">
        <v>22</v>
      </c>
      <c r="W1834">
        <v>35</v>
      </c>
      <c r="X1834" t="s">
        <v>132</v>
      </c>
      <c r="Y1834">
        <v>56</v>
      </c>
      <c r="Z1834">
        <v>68</v>
      </c>
      <c r="AA1834">
        <v>17</v>
      </c>
      <c r="AB1834">
        <v>36</v>
      </c>
    </row>
    <row r="1835" spans="1:28" ht="17" x14ac:dyDescent="0.25">
      <c r="A1835" s="3">
        <v>38531703</v>
      </c>
      <c r="B1835" s="1">
        <v>43657</v>
      </c>
      <c r="C1835" s="13">
        <v>0.45277395833333328</v>
      </c>
      <c r="D1835" t="s">
        <v>129</v>
      </c>
      <c r="E1835" t="s">
        <v>130</v>
      </c>
      <c r="F1835">
        <v>2.63</v>
      </c>
      <c r="G1835" t="s">
        <v>130</v>
      </c>
      <c r="H1835">
        <v>35.826000000000001</v>
      </c>
      <c r="I1835">
        <v>-117.626</v>
      </c>
      <c r="J1835">
        <v>2.2999999999999998</v>
      </c>
      <c r="K1835" t="s">
        <v>131</v>
      </c>
      <c r="L1835">
        <v>99</v>
      </c>
      <c r="M1835">
        <v>0.14000000000000001</v>
      </c>
      <c r="N1835">
        <v>0.11</v>
      </c>
      <c r="O1835">
        <v>0.22</v>
      </c>
      <c r="P1835">
        <v>0</v>
      </c>
      <c r="Q1835">
        <v>15</v>
      </c>
      <c r="R1835">
        <v>85</v>
      </c>
      <c r="S1835">
        <v>85</v>
      </c>
      <c r="T1835">
        <v>26</v>
      </c>
      <c r="U1835">
        <v>47</v>
      </c>
      <c r="V1835">
        <v>24</v>
      </c>
      <c r="W1835">
        <v>19</v>
      </c>
      <c r="X1835" t="s">
        <v>132</v>
      </c>
      <c r="Y1835">
        <v>57</v>
      </c>
      <c r="Z1835">
        <v>64</v>
      </c>
      <c r="AA1835">
        <v>18</v>
      </c>
      <c r="AB1835">
        <v>50</v>
      </c>
    </row>
    <row r="1836" spans="1:28" ht="17" x14ac:dyDescent="0.25">
      <c r="A1836" s="3">
        <v>38531775</v>
      </c>
      <c r="B1836" s="1">
        <v>43657</v>
      </c>
      <c r="C1836" s="13">
        <v>0.45816921296296292</v>
      </c>
      <c r="D1836" t="s">
        <v>129</v>
      </c>
      <c r="E1836" t="s">
        <v>130</v>
      </c>
      <c r="F1836">
        <v>3.67</v>
      </c>
      <c r="G1836" t="s">
        <v>47</v>
      </c>
      <c r="H1836">
        <v>35.942</v>
      </c>
      <c r="I1836">
        <v>-117.377</v>
      </c>
      <c r="J1836">
        <v>1.7</v>
      </c>
      <c r="K1836" t="s">
        <v>131</v>
      </c>
      <c r="L1836">
        <v>149</v>
      </c>
      <c r="M1836">
        <v>0.17</v>
      </c>
      <c r="N1836">
        <v>0.11</v>
      </c>
      <c r="O1836">
        <v>0.25</v>
      </c>
      <c r="P1836">
        <v>0</v>
      </c>
      <c r="Q1836">
        <v>304</v>
      </c>
      <c r="R1836">
        <v>74</v>
      </c>
      <c r="S1836">
        <v>-176</v>
      </c>
      <c r="T1836">
        <v>32</v>
      </c>
      <c r="U1836">
        <v>35</v>
      </c>
      <c r="V1836">
        <v>133</v>
      </c>
      <c r="W1836">
        <v>28</v>
      </c>
      <c r="X1836" t="s">
        <v>132</v>
      </c>
      <c r="Y1836">
        <v>58</v>
      </c>
      <c r="Z1836">
        <v>47</v>
      </c>
      <c r="AA1836">
        <v>0</v>
      </c>
      <c r="AB1836">
        <v>0</v>
      </c>
    </row>
    <row r="1837" spans="1:28" ht="17" x14ac:dyDescent="0.25">
      <c r="A1837" s="3">
        <v>38531895</v>
      </c>
      <c r="B1837" s="1">
        <v>43657</v>
      </c>
      <c r="C1837" s="13">
        <v>0.46994490740740741</v>
      </c>
      <c r="D1837" t="s">
        <v>129</v>
      </c>
      <c r="E1837" t="s">
        <v>130</v>
      </c>
      <c r="F1837">
        <v>2.77</v>
      </c>
      <c r="G1837" t="s">
        <v>130</v>
      </c>
      <c r="H1837">
        <v>35.71</v>
      </c>
      <c r="I1837">
        <v>-117.497</v>
      </c>
      <c r="J1837">
        <v>4.9000000000000004</v>
      </c>
      <c r="K1837" t="s">
        <v>131</v>
      </c>
      <c r="L1837">
        <v>115</v>
      </c>
      <c r="M1837">
        <v>0.15</v>
      </c>
      <c r="N1837">
        <v>0.11</v>
      </c>
      <c r="O1837">
        <v>0.22</v>
      </c>
      <c r="P1837">
        <v>0</v>
      </c>
      <c r="Q1837">
        <v>8</v>
      </c>
      <c r="R1837">
        <v>36</v>
      </c>
      <c r="S1837">
        <v>-42</v>
      </c>
      <c r="T1837">
        <v>30</v>
      </c>
      <c r="U1837">
        <v>35</v>
      </c>
      <c r="V1837">
        <v>27</v>
      </c>
      <c r="W1837">
        <v>31</v>
      </c>
      <c r="X1837" t="s">
        <v>133</v>
      </c>
      <c r="Y1837">
        <v>72</v>
      </c>
      <c r="Z1837">
        <v>65</v>
      </c>
      <c r="AA1837">
        <v>23</v>
      </c>
      <c r="AB1837">
        <v>47</v>
      </c>
    </row>
    <row r="1838" spans="1:28" x14ac:dyDescent="0.2">
      <c r="A1838" s="4">
        <v>38532063</v>
      </c>
      <c r="B1838" s="1">
        <v>43657</v>
      </c>
      <c r="C1838" s="13">
        <v>0.48342476851851851</v>
      </c>
      <c r="D1838" t="s">
        <v>129</v>
      </c>
      <c r="E1838" t="s">
        <v>130</v>
      </c>
      <c r="F1838">
        <v>2.36</v>
      </c>
      <c r="G1838" t="s">
        <v>130</v>
      </c>
      <c r="H1838">
        <v>35.616</v>
      </c>
      <c r="I1838">
        <v>-117.42100000000001</v>
      </c>
      <c r="J1838">
        <v>5.5</v>
      </c>
      <c r="K1838" t="s">
        <v>131</v>
      </c>
      <c r="L1838">
        <v>63</v>
      </c>
      <c r="M1838">
        <v>0.18</v>
      </c>
      <c r="N1838">
        <v>0.24</v>
      </c>
      <c r="O1838">
        <v>0.45</v>
      </c>
      <c r="P1838">
        <v>0</v>
      </c>
      <c r="Q1838">
        <v>319</v>
      </c>
      <c r="R1838">
        <v>72</v>
      </c>
      <c r="S1838">
        <v>-165</v>
      </c>
      <c r="T1838">
        <v>26</v>
      </c>
      <c r="U1838">
        <v>25</v>
      </c>
      <c r="V1838">
        <v>28</v>
      </c>
      <c r="W1838">
        <v>17</v>
      </c>
      <c r="X1838" t="s">
        <v>133</v>
      </c>
      <c r="Y1838">
        <v>75</v>
      </c>
      <c r="Z1838">
        <v>26</v>
      </c>
      <c r="AA1838">
        <v>24</v>
      </c>
      <c r="AB1838">
        <v>113</v>
      </c>
    </row>
    <row r="1839" spans="1:28" ht="17" x14ac:dyDescent="0.25">
      <c r="A1839" s="3">
        <v>38532079</v>
      </c>
      <c r="B1839" s="1">
        <v>43657</v>
      </c>
      <c r="C1839" s="13">
        <v>0.483525462962963</v>
      </c>
      <c r="D1839" t="s">
        <v>129</v>
      </c>
      <c r="E1839" t="s">
        <v>130</v>
      </c>
      <c r="F1839">
        <v>3.53</v>
      </c>
      <c r="G1839" t="s">
        <v>47</v>
      </c>
      <c r="H1839">
        <v>35.618000000000002</v>
      </c>
      <c r="I1839">
        <v>-117.42100000000001</v>
      </c>
      <c r="J1839">
        <v>4.8</v>
      </c>
      <c r="K1839" t="s">
        <v>131</v>
      </c>
      <c r="L1839">
        <v>121</v>
      </c>
      <c r="M1839">
        <v>0.16</v>
      </c>
      <c r="N1839">
        <v>0.11</v>
      </c>
      <c r="O1839">
        <v>0.15</v>
      </c>
      <c r="P1839">
        <v>0</v>
      </c>
      <c r="Q1839">
        <v>315</v>
      </c>
      <c r="R1839">
        <v>52</v>
      </c>
      <c r="S1839">
        <v>-136</v>
      </c>
      <c r="T1839">
        <v>38</v>
      </c>
      <c r="U1839">
        <v>43</v>
      </c>
      <c r="V1839">
        <v>11</v>
      </c>
      <c r="W1839">
        <v>12</v>
      </c>
      <c r="X1839" t="s">
        <v>134</v>
      </c>
      <c r="Y1839">
        <v>48</v>
      </c>
      <c r="Z1839">
        <v>46</v>
      </c>
      <c r="AA1839">
        <v>2</v>
      </c>
      <c r="AB1839">
        <v>136</v>
      </c>
    </row>
    <row r="1840" spans="1:28" ht="17" x14ac:dyDescent="0.25">
      <c r="A1840" s="3">
        <v>38532095</v>
      </c>
      <c r="B1840" s="1">
        <v>43657</v>
      </c>
      <c r="C1840" s="13">
        <v>0.48441944444444446</v>
      </c>
      <c r="D1840" t="s">
        <v>129</v>
      </c>
      <c r="E1840" t="s">
        <v>130</v>
      </c>
      <c r="F1840">
        <v>2.84</v>
      </c>
      <c r="G1840" t="s">
        <v>130</v>
      </c>
      <c r="H1840">
        <v>35.619999999999997</v>
      </c>
      <c r="I1840">
        <v>-117.423</v>
      </c>
      <c r="J1840">
        <v>4.4000000000000004</v>
      </c>
      <c r="K1840" t="s">
        <v>131</v>
      </c>
      <c r="L1840">
        <v>78</v>
      </c>
      <c r="M1840">
        <v>0.12</v>
      </c>
      <c r="N1840">
        <v>0.13</v>
      </c>
      <c r="O1840">
        <v>0.21</v>
      </c>
      <c r="P1840">
        <v>0</v>
      </c>
      <c r="Q1840">
        <v>153</v>
      </c>
      <c r="R1840">
        <v>65</v>
      </c>
      <c r="S1840">
        <v>-179</v>
      </c>
      <c r="T1840">
        <v>32</v>
      </c>
      <c r="U1840">
        <v>36</v>
      </c>
      <c r="V1840">
        <v>21</v>
      </c>
      <c r="W1840">
        <v>42</v>
      </c>
      <c r="X1840" t="s">
        <v>132</v>
      </c>
      <c r="Y1840">
        <v>52</v>
      </c>
      <c r="Z1840">
        <v>66</v>
      </c>
      <c r="AA1840">
        <v>5</v>
      </c>
      <c r="AB1840">
        <v>41</v>
      </c>
    </row>
    <row r="1841" spans="1:28" ht="17" x14ac:dyDescent="0.25">
      <c r="A1841" s="3">
        <v>38532399</v>
      </c>
      <c r="B1841" s="1">
        <v>43657</v>
      </c>
      <c r="C1841" s="13">
        <v>0.50551111111111113</v>
      </c>
      <c r="D1841" t="s">
        <v>129</v>
      </c>
      <c r="E1841" t="s">
        <v>130</v>
      </c>
      <c r="F1841">
        <v>2.59</v>
      </c>
      <c r="G1841" t="s">
        <v>130</v>
      </c>
      <c r="H1841">
        <v>35.542999999999999</v>
      </c>
      <c r="I1841">
        <v>-117.384</v>
      </c>
      <c r="J1841">
        <v>5.2</v>
      </c>
      <c r="K1841" t="s">
        <v>131</v>
      </c>
      <c r="L1841">
        <v>100</v>
      </c>
      <c r="M1841">
        <v>0.15</v>
      </c>
      <c r="N1841">
        <v>0.13</v>
      </c>
      <c r="O1841">
        <v>0.22</v>
      </c>
      <c r="P1841">
        <v>0</v>
      </c>
      <c r="Q1841">
        <v>306</v>
      </c>
      <c r="R1841">
        <v>73</v>
      </c>
      <c r="S1841">
        <v>-166</v>
      </c>
      <c r="T1841">
        <v>20</v>
      </c>
      <c r="U1841">
        <v>21</v>
      </c>
      <c r="V1841">
        <v>29</v>
      </c>
      <c r="W1841">
        <v>15</v>
      </c>
      <c r="X1841" t="s">
        <v>131</v>
      </c>
      <c r="Y1841">
        <v>95</v>
      </c>
      <c r="Z1841">
        <v>52</v>
      </c>
      <c r="AA1841">
        <v>20</v>
      </c>
      <c r="AB1841">
        <v>63</v>
      </c>
    </row>
    <row r="1842" spans="1:28" x14ac:dyDescent="0.2">
      <c r="A1842" s="4">
        <v>38532439</v>
      </c>
      <c r="B1842" s="1">
        <v>43657</v>
      </c>
      <c r="C1842" s="13">
        <v>0.50971192129629628</v>
      </c>
      <c r="D1842" t="s">
        <v>129</v>
      </c>
      <c r="E1842" t="s">
        <v>130</v>
      </c>
      <c r="F1842">
        <v>2.34</v>
      </c>
      <c r="G1842" t="s">
        <v>130</v>
      </c>
      <c r="H1842">
        <v>35.722999999999999</v>
      </c>
      <c r="I1842">
        <v>-117.574</v>
      </c>
      <c r="J1842">
        <v>9.6</v>
      </c>
      <c r="K1842" t="s">
        <v>131</v>
      </c>
      <c r="L1842">
        <v>65</v>
      </c>
      <c r="M1842">
        <v>0.16</v>
      </c>
      <c r="N1842">
        <v>0.2</v>
      </c>
      <c r="O1842">
        <v>0.38</v>
      </c>
      <c r="P1842">
        <v>0</v>
      </c>
      <c r="Q1842">
        <v>156</v>
      </c>
      <c r="R1842">
        <v>70</v>
      </c>
      <c r="S1842">
        <v>-134</v>
      </c>
      <c r="T1842">
        <v>14</v>
      </c>
      <c r="U1842">
        <v>18</v>
      </c>
      <c r="V1842">
        <v>28</v>
      </c>
      <c r="W1842">
        <v>9</v>
      </c>
      <c r="X1842" t="s">
        <v>131</v>
      </c>
      <c r="Y1842">
        <v>99</v>
      </c>
      <c r="Z1842">
        <v>31</v>
      </c>
      <c r="AA1842">
        <v>22</v>
      </c>
      <c r="AB1842">
        <v>133</v>
      </c>
    </row>
    <row r="1843" spans="1:28" ht="17" x14ac:dyDescent="0.25">
      <c r="A1843" s="3">
        <v>38532487</v>
      </c>
      <c r="B1843" s="1">
        <v>43657</v>
      </c>
      <c r="C1843" s="13">
        <v>0.51437824074074079</v>
      </c>
      <c r="D1843" t="s">
        <v>129</v>
      </c>
      <c r="E1843" t="s">
        <v>130</v>
      </c>
      <c r="F1843">
        <v>3.52</v>
      </c>
      <c r="G1843" t="s">
        <v>47</v>
      </c>
      <c r="H1843">
        <v>35.94</v>
      </c>
      <c r="I1843">
        <v>-117.38</v>
      </c>
      <c r="J1843">
        <v>2.2000000000000002</v>
      </c>
      <c r="K1843" t="s">
        <v>131</v>
      </c>
      <c r="L1843">
        <v>136</v>
      </c>
      <c r="M1843">
        <v>0.17</v>
      </c>
      <c r="N1843">
        <v>0.11</v>
      </c>
      <c r="O1843">
        <v>0.27</v>
      </c>
      <c r="P1843">
        <v>0</v>
      </c>
      <c r="Q1843">
        <v>304</v>
      </c>
      <c r="R1843">
        <v>31</v>
      </c>
      <c r="S1843">
        <v>-170</v>
      </c>
      <c r="T1843">
        <v>35</v>
      </c>
      <c r="U1843">
        <v>25</v>
      </c>
      <c r="V1843">
        <v>116</v>
      </c>
      <c r="W1843">
        <v>31</v>
      </c>
      <c r="X1843" t="s">
        <v>133</v>
      </c>
      <c r="Y1843">
        <v>64</v>
      </c>
      <c r="Z1843">
        <v>83</v>
      </c>
      <c r="AA1843">
        <v>27</v>
      </c>
      <c r="AB1843">
        <v>50</v>
      </c>
    </row>
    <row r="1844" spans="1:28" ht="17" x14ac:dyDescent="0.25">
      <c r="A1844" s="3">
        <v>38532503</v>
      </c>
      <c r="B1844" s="1">
        <v>43657</v>
      </c>
      <c r="C1844" s="13">
        <v>0.51519884259259252</v>
      </c>
      <c r="D1844" t="s">
        <v>129</v>
      </c>
      <c r="E1844" t="s">
        <v>130</v>
      </c>
      <c r="F1844">
        <v>2.73</v>
      </c>
      <c r="G1844" t="s">
        <v>130</v>
      </c>
      <c r="H1844">
        <v>35.939</v>
      </c>
      <c r="I1844">
        <v>-117.383</v>
      </c>
      <c r="J1844">
        <v>2</v>
      </c>
      <c r="K1844" t="s">
        <v>131</v>
      </c>
      <c r="L1844">
        <v>90</v>
      </c>
      <c r="M1844">
        <v>0.17</v>
      </c>
      <c r="N1844">
        <v>0.16</v>
      </c>
      <c r="O1844">
        <v>0.39</v>
      </c>
      <c r="P1844">
        <v>0</v>
      </c>
      <c r="Q1844">
        <v>306</v>
      </c>
      <c r="R1844">
        <v>88</v>
      </c>
      <c r="S1844">
        <v>145</v>
      </c>
      <c r="T1844">
        <v>26</v>
      </c>
      <c r="U1844">
        <v>31</v>
      </c>
      <c r="V1844">
        <v>19</v>
      </c>
      <c r="W1844">
        <v>24</v>
      </c>
      <c r="X1844" t="s">
        <v>133</v>
      </c>
      <c r="Y1844">
        <v>76</v>
      </c>
      <c r="Z1844">
        <v>67</v>
      </c>
      <c r="AA1844">
        <v>7</v>
      </c>
      <c r="AB1844">
        <v>53</v>
      </c>
    </row>
    <row r="1845" spans="1:28" x14ac:dyDescent="0.2">
      <c r="A1845" s="4">
        <v>38532519</v>
      </c>
      <c r="B1845" s="1">
        <v>43657</v>
      </c>
      <c r="C1845" s="13">
        <v>0.51598368055555555</v>
      </c>
      <c r="D1845" t="s">
        <v>129</v>
      </c>
      <c r="E1845" t="s">
        <v>130</v>
      </c>
      <c r="F1845">
        <v>2.36</v>
      </c>
      <c r="G1845" t="s">
        <v>130</v>
      </c>
      <c r="H1845">
        <v>35.941000000000003</v>
      </c>
      <c r="I1845">
        <v>-117.377</v>
      </c>
      <c r="J1845">
        <v>2.8</v>
      </c>
      <c r="K1845" t="s">
        <v>131</v>
      </c>
      <c r="L1845">
        <v>57</v>
      </c>
      <c r="M1845">
        <v>0.17</v>
      </c>
      <c r="N1845">
        <v>0.25</v>
      </c>
      <c r="O1845">
        <v>0.86</v>
      </c>
      <c r="P1845">
        <v>0</v>
      </c>
      <c r="Q1845">
        <v>288</v>
      </c>
      <c r="R1845">
        <v>75</v>
      </c>
      <c r="S1845">
        <v>162</v>
      </c>
      <c r="T1845">
        <v>21</v>
      </c>
      <c r="U1845">
        <v>24</v>
      </c>
      <c r="V1845">
        <v>17</v>
      </c>
      <c r="W1845">
        <v>8</v>
      </c>
      <c r="X1845" t="s">
        <v>131</v>
      </c>
      <c r="Y1845">
        <v>91</v>
      </c>
      <c r="Z1845">
        <v>69</v>
      </c>
      <c r="AA1845">
        <v>15</v>
      </c>
      <c r="AB1845">
        <v>51</v>
      </c>
    </row>
    <row r="1846" spans="1:28" x14ac:dyDescent="0.2">
      <c r="A1846" s="4">
        <v>38532703</v>
      </c>
      <c r="B1846" s="1">
        <v>43657</v>
      </c>
      <c r="C1846" s="13">
        <v>0.52932256944444445</v>
      </c>
      <c r="D1846" t="s">
        <v>129</v>
      </c>
      <c r="E1846" t="s">
        <v>130</v>
      </c>
      <c r="F1846">
        <v>2.2200000000000002</v>
      </c>
      <c r="G1846" t="s">
        <v>130</v>
      </c>
      <c r="H1846">
        <v>35.661000000000001</v>
      </c>
      <c r="I1846">
        <v>-117.499</v>
      </c>
      <c r="J1846">
        <v>8.5</v>
      </c>
      <c r="K1846" t="s">
        <v>131</v>
      </c>
      <c r="L1846">
        <v>61</v>
      </c>
      <c r="M1846">
        <v>0.2</v>
      </c>
      <c r="N1846">
        <v>0.25</v>
      </c>
      <c r="O1846">
        <v>0.48</v>
      </c>
      <c r="P1846">
        <v>0</v>
      </c>
      <c r="Q1846">
        <v>131</v>
      </c>
      <c r="R1846">
        <v>63</v>
      </c>
      <c r="S1846">
        <v>-137</v>
      </c>
      <c r="T1846">
        <v>18</v>
      </c>
      <c r="U1846">
        <v>19</v>
      </c>
      <c r="V1846">
        <v>24</v>
      </c>
      <c r="W1846">
        <v>24</v>
      </c>
      <c r="X1846" t="s">
        <v>131</v>
      </c>
      <c r="Y1846">
        <v>94</v>
      </c>
      <c r="Z1846">
        <v>26</v>
      </c>
      <c r="AA1846">
        <v>19</v>
      </c>
      <c r="AB1846">
        <v>129</v>
      </c>
    </row>
    <row r="1847" spans="1:28" x14ac:dyDescent="0.2">
      <c r="A1847" s="4">
        <v>38532751</v>
      </c>
      <c r="B1847" s="1">
        <v>43657</v>
      </c>
      <c r="C1847" s="13">
        <v>0.53389456018518522</v>
      </c>
      <c r="D1847" t="s">
        <v>129</v>
      </c>
      <c r="E1847" t="s">
        <v>130</v>
      </c>
      <c r="F1847">
        <v>2.3199999999999998</v>
      </c>
      <c r="G1847" t="s">
        <v>130</v>
      </c>
      <c r="H1847">
        <v>35.524000000000001</v>
      </c>
      <c r="I1847">
        <v>-117.39100000000001</v>
      </c>
      <c r="J1847">
        <v>9.3000000000000007</v>
      </c>
      <c r="K1847" t="s">
        <v>131</v>
      </c>
      <c r="L1847">
        <v>60</v>
      </c>
      <c r="M1847">
        <v>0.15</v>
      </c>
      <c r="N1847">
        <v>0.22</v>
      </c>
      <c r="O1847">
        <v>0.37</v>
      </c>
      <c r="P1847">
        <v>0</v>
      </c>
      <c r="Q1847">
        <v>168</v>
      </c>
      <c r="R1847">
        <v>66</v>
      </c>
      <c r="S1847">
        <v>-143</v>
      </c>
      <c r="T1847">
        <v>22</v>
      </c>
      <c r="U1847">
        <v>25</v>
      </c>
      <c r="V1847">
        <v>24</v>
      </c>
      <c r="W1847">
        <v>11</v>
      </c>
      <c r="X1847" t="s">
        <v>131</v>
      </c>
      <c r="Y1847">
        <v>89</v>
      </c>
      <c r="Z1847">
        <v>24</v>
      </c>
      <c r="AA1847">
        <v>21</v>
      </c>
      <c r="AB1847">
        <v>140</v>
      </c>
    </row>
    <row r="1848" spans="1:28" ht="17" x14ac:dyDescent="0.25">
      <c r="A1848" s="3">
        <v>38532975</v>
      </c>
      <c r="B1848" s="1">
        <v>43657</v>
      </c>
      <c r="C1848" s="13">
        <v>0.55085081018518511</v>
      </c>
      <c r="D1848" t="s">
        <v>129</v>
      </c>
      <c r="E1848" t="s">
        <v>130</v>
      </c>
      <c r="F1848">
        <v>3.11</v>
      </c>
      <c r="G1848" t="s">
        <v>130</v>
      </c>
      <c r="H1848">
        <v>35.816000000000003</v>
      </c>
      <c r="I1848">
        <v>-117.64400000000001</v>
      </c>
      <c r="J1848">
        <v>6.3</v>
      </c>
      <c r="K1848" t="s">
        <v>131</v>
      </c>
      <c r="L1848">
        <v>139</v>
      </c>
      <c r="M1848">
        <v>0.14000000000000001</v>
      </c>
      <c r="N1848">
        <v>0.1</v>
      </c>
      <c r="O1848">
        <v>0.33</v>
      </c>
      <c r="P1848">
        <v>0</v>
      </c>
      <c r="Q1848">
        <v>179</v>
      </c>
      <c r="R1848">
        <v>50</v>
      </c>
      <c r="S1848">
        <v>147</v>
      </c>
      <c r="T1848">
        <v>32</v>
      </c>
      <c r="U1848">
        <v>21</v>
      </c>
      <c r="V1848">
        <v>86</v>
      </c>
      <c r="W1848">
        <v>35</v>
      </c>
      <c r="X1848" t="s">
        <v>133</v>
      </c>
      <c r="Y1848">
        <v>77</v>
      </c>
      <c r="Z1848">
        <v>52</v>
      </c>
      <c r="AA1848">
        <v>38</v>
      </c>
      <c r="AB1848">
        <v>90</v>
      </c>
    </row>
    <row r="1849" spans="1:28" x14ac:dyDescent="0.2">
      <c r="A1849" s="4">
        <v>38533415</v>
      </c>
      <c r="B1849" s="1">
        <v>43657</v>
      </c>
      <c r="C1849" s="13">
        <v>0.5864462962962963</v>
      </c>
      <c r="D1849" t="s">
        <v>129</v>
      </c>
      <c r="E1849" t="s">
        <v>130</v>
      </c>
      <c r="F1849">
        <v>2.1</v>
      </c>
      <c r="G1849" t="s">
        <v>130</v>
      </c>
      <c r="H1849">
        <v>35.741</v>
      </c>
      <c r="I1849">
        <v>-117.553</v>
      </c>
      <c r="J1849">
        <v>8.5</v>
      </c>
      <c r="K1849" t="s">
        <v>131</v>
      </c>
      <c r="L1849">
        <v>60</v>
      </c>
      <c r="M1849">
        <v>0.16</v>
      </c>
      <c r="N1849">
        <v>0.22</v>
      </c>
      <c r="O1849">
        <v>0.49</v>
      </c>
      <c r="P1849">
        <v>0</v>
      </c>
      <c r="Q1849">
        <v>348</v>
      </c>
      <c r="R1849">
        <v>83</v>
      </c>
      <c r="S1849">
        <v>-176</v>
      </c>
      <c r="T1849">
        <v>22</v>
      </c>
      <c r="U1849">
        <v>25</v>
      </c>
      <c r="V1849">
        <v>23</v>
      </c>
      <c r="W1849">
        <v>11</v>
      </c>
      <c r="X1849" t="s">
        <v>131</v>
      </c>
      <c r="Y1849">
        <v>90</v>
      </c>
      <c r="Z1849">
        <v>24</v>
      </c>
      <c r="AA1849">
        <v>17</v>
      </c>
      <c r="AB1849">
        <v>132</v>
      </c>
    </row>
    <row r="1850" spans="1:28" x14ac:dyDescent="0.2">
      <c r="A1850" s="4">
        <v>38533423</v>
      </c>
      <c r="B1850" s="1">
        <v>43657</v>
      </c>
      <c r="C1850" s="13">
        <v>0.58740717592592595</v>
      </c>
      <c r="D1850" t="s">
        <v>129</v>
      </c>
      <c r="E1850" t="s">
        <v>130</v>
      </c>
      <c r="F1850">
        <v>2.56</v>
      </c>
      <c r="G1850" t="s">
        <v>130</v>
      </c>
      <c r="H1850">
        <v>35.944000000000003</v>
      </c>
      <c r="I1850">
        <v>-117.373</v>
      </c>
      <c r="J1850">
        <v>3.3</v>
      </c>
      <c r="K1850" t="s">
        <v>131</v>
      </c>
      <c r="L1850">
        <v>61</v>
      </c>
      <c r="M1850">
        <v>0.14000000000000001</v>
      </c>
      <c r="N1850">
        <v>0.2</v>
      </c>
      <c r="O1850">
        <v>0.74</v>
      </c>
      <c r="P1850">
        <v>0</v>
      </c>
      <c r="Q1850">
        <v>299</v>
      </c>
      <c r="R1850">
        <v>80</v>
      </c>
      <c r="S1850">
        <v>-174</v>
      </c>
      <c r="T1850">
        <v>21</v>
      </c>
      <c r="U1850">
        <v>29</v>
      </c>
      <c r="V1850">
        <v>24</v>
      </c>
      <c r="W1850">
        <v>18</v>
      </c>
      <c r="X1850" t="s">
        <v>131</v>
      </c>
      <c r="Y1850">
        <v>83</v>
      </c>
      <c r="Z1850">
        <v>59</v>
      </c>
      <c r="AA1850">
        <v>19</v>
      </c>
      <c r="AB1850">
        <v>41</v>
      </c>
    </row>
    <row r="1851" spans="1:28" x14ac:dyDescent="0.2">
      <c r="A1851" s="4">
        <v>38533551</v>
      </c>
      <c r="B1851" s="1">
        <v>43657</v>
      </c>
      <c r="C1851" s="13">
        <v>0.60022141203703705</v>
      </c>
      <c r="D1851" t="s">
        <v>129</v>
      </c>
      <c r="E1851" t="s">
        <v>130</v>
      </c>
      <c r="F1851">
        <v>2.52</v>
      </c>
      <c r="G1851" t="s">
        <v>130</v>
      </c>
      <c r="H1851">
        <v>35.941000000000003</v>
      </c>
      <c r="I1851">
        <v>-117.377</v>
      </c>
      <c r="J1851">
        <v>2.8</v>
      </c>
      <c r="K1851" t="s">
        <v>131</v>
      </c>
      <c r="L1851">
        <v>55</v>
      </c>
      <c r="M1851">
        <v>0.12</v>
      </c>
      <c r="N1851">
        <v>0.17</v>
      </c>
      <c r="O1851">
        <v>0.91</v>
      </c>
      <c r="P1851">
        <v>0</v>
      </c>
      <c r="Q1851">
        <v>292</v>
      </c>
      <c r="R1851">
        <v>74</v>
      </c>
      <c r="S1851">
        <v>164</v>
      </c>
      <c r="T1851">
        <v>17</v>
      </c>
      <c r="U1851">
        <v>22</v>
      </c>
      <c r="V1851">
        <v>25</v>
      </c>
      <c r="W1851">
        <v>0</v>
      </c>
      <c r="X1851" t="s">
        <v>131</v>
      </c>
      <c r="Y1851">
        <v>97</v>
      </c>
      <c r="Z1851">
        <v>57</v>
      </c>
      <c r="AA1851">
        <v>19</v>
      </c>
      <c r="AB1851">
        <v>59</v>
      </c>
    </row>
    <row r="1852" spans="1:28" x14ac:dyDescent="0.2">
      <c r="A1852" s="4">
        <v>38533559</v>
      </c>
      <c r="B1852" s="1">
        <v>43657</v>
      </c>
      <c r="C1852" s="13">
        <v>0.60089594907407406</v>
      </c>
      <c r="D1852" t="s">
        <v>129</v>
      </c>
      <c r="E1852" t="s">
        <v>130</v>
      </c>
      <c r="F1852">
        <v>2.4900000000000002</v>
      </c>
      <c r="G1852" t="s">
        <v>130</v>
      </c>
      <c r="H1852">
        <v>35.938000000000002</v>
      </c>
      <c r="I1852">
        <v>-117.38</v>
      </c>
      <c r="J1852">
        <v>2.8</v>
      </c>
      <c r="K1852" t="s">
        <v>131</v>
      </c>
      <c r="L1852">
        <v>84</v>
      </c>
      <c r="M1852">
        <v>0.14000000000000001</v>
      </c>
      <c r="N1852">
        <v>0.15</v>
      </c>
      <c r="O1852">
        <v>0.65</v>
      </c>
      <c r="P1852">
        <v>0</v>
      </c>
      <c r="Q1852">
        <v>288</v>
      </c>
      <c r="R1852">
        <v>65</v>
      </c>
      <c r="S1852">
        <v>179</v>
      </c>
      <c r="T1852">
        <v>20</v>
      </c>
      <c r="U1852">
        <v>25</v>
      </c>
      <c r="V1852">
        <v>29</v>
      </c>
      <c r="W1852">
        <v>6</v>
      </c>
      <c r="X1852" t="s">
        <v>131</v>
      </c>
      <c r="Y1852">
        <v>89</v>
      </c>
      <c r="Z1852">
        <v>60</v>
      </c>
      <c r="AA1852">
        <v>23</v>
      </c>
      <c r="AB1852">
        <v>60</v>
      </c>
    </row>
    <row r="1853" spans="1:28" ht="17" x14ac:dyDescent="0.25">
      <c r="A1853" s="3">
        <v>38533623</v>
      </c>
      <c r="B1853" s="1">
        <v>43657</v>
      </c>
      <c r="C1853" s="13">
        <v>0.60512083333333333</v>
      </c>
      <c r="D1853" t="s">
        <v>129</v>
      </c>
      <c r="E1853" t="s">
        <v>130</v>
      </c>
      <c r="F1853">
        <v>2.2200000000000002</v>
      </c>
      <c r="G1853" t="s">
        <v>130</v>
      </c>
      <c r="H1853">
        <v>35.792999999999999</v>
      </c>
      <c r="I1853">
        <v>-117.624</v>
      </c>
      <c r="J1853">
        <v>4.4000000000000004</v>
      </c>
      <c r="K1853" t="s">
        <v>131</v>
      </c>
      <c r="L1853">
        <v>57</v>
      </c>
      <c r="M1853">
        <v>0.17</v>
      </c>
      <c r="N1853">
        <v>0.21</v>
      </c>
      <c r="O1853">
        <v>0.42</v>
      </c>
      <c r="P1853">
        <v>0</v>
      </c>
      <c r="Q1853">
        <v>153</v>
      </c>
      <c r="R1853">
        <v>80</v>
      </c>
      <c r="S1853">
        <v>147</v>
      </c>
      <c r="T1853">
        <v>39</v>
      </c>
      <c r="U1853">
        <v>34</v>
      </c>
      <c r="V1853">
        <v>19</v>
      </c>
      <c r="W1853">
        <v>20</v>
      </c>
      <c r="X1853" t="s">
        <v>134</v>
      </c>
      <c r="Y1853">
        <v>46</v>
      </c>
      <c r="Z1853">
        <v>56</v>
      </c>
      <c r="AA1853">
        <v>14</v>
      </c>
      <c r="AB1853">
        <v>31</v>
      </c>
    </row>
    <row r="1854" spans="1:28" x14ac:dyDescent="0.2">
      <c r="A1854" s="4">
        <v>38533759</v>
      </c>
      <c r="B1854" s="1">
        <v>43657</v>
      </c>
      <c r="C1854" s="13">
        <v>0.61666006944444451</v>
      </c>
      <c r="D1854" t="s">
        <v>129</v>
      </c>
      <c r="E1854" t="s">
        <v>130</v>
      </c>
      <c r="F1854">
        <v>2.52</v>
      </c>
      <c r="G1854" t="s">
        <v>130</v>
      </c>
      <c r="H1854">
        <v>35.585999999999999</v>
      </c>
      <c r="I1854">
        <v>-117.35599999999999</v>
      </c>
      <c r="J1854">
        <v>4.8</v>
      </c>
      <c r="K1854" t="s">
        <v>131</v>
      </c>
      <c r="L1854">
        <v>85</v>
      </c>
      <c r="M1854">
        <v>0.15</v>
      </c>
      <c r="N1854">
        <v>0.17</v>
      </c>
      <c r="O1854">
        <v>0.28000000000000003</v>
      </c>
      <c r="P1854">
        <v>0</v>
      </c>
      <c r="Q1854">
        <v>300</v>
      </c>
      <c r="R1854">
        <v>77</v>
      </c>
      <c r="S1854">
        <v>152</v>
      </c>
      <c r="T1854">
        <v>20</v>
      </c>
      <c r="U1854">
        <v>24</v>
      </c>
      <c r="V1854">
        <v>27</v>
      </c>
      <c r="W1854">
        <v>16</v>
      </c>
      <c r="X1854" t="s">
        <v>131</v>
      </c>
      <c r="Y1854">
        <v>91</v>
      </c>
      <c r="Z1854">
        <v>51</v>
      </c>
      <c r="AA1854">
        <v>23</v>
      </c>
      <c r="AB1854">
        <v>66</v>
      </c>
    </row>
    <row r="1855" spans="1:28" x14ac:dyDescent="0.2">
      <c r="A1855" s="4">
        <v>38533895</v>
      </c>
      <c r="B1855" s="1">
        <v>43657</v>
      </c>
      <c r="C1855" s="13">
        <v>0.62328101851851858</v>
      </c>
      <c r="D1855" t="s">
        <v>129</v>
      </c>
      <c r="E1855" t="s">
        <v>130</v>
      </c>
      <c r="F1855">
        <v>2.11</v>
      </c>
      <c r="G1855" t="s">
        <v>130</v>
      </c>
      <c r="H1855">
        <v>35.668999999999997</v>
      </c>
      <c r="I1855">
        <v>-117.51300000000001</v>
      </c>
      <c r="J1855">
        <v>9.8000000000000007</v>
      </c>
      <c r="K1855" t="s">
        <v>131</v>
      </c>
      <c r="L1855">
        <v>35</v>
      </c>
      <c r="M1855">
        <v>0.16</v>
      </c>
      <c r="N1855">
        <v>0.26</v>
      </c>
      <c r="O1855">
        <v>0.55000000000000004</v>
      </c>
      <c r="P1855">
        <v>0</v>
      </c>
      <c r="Q1855">
        <v>184</v>
      </c>
      <c r="R1855">
        <v>67</v>
      </c>
      <c r="S1855">
        <v>-140</v>
      </c>
      <c r="T1855">
        <v>27</v>
      </c>
      <c r="U1855">
        <v>26</v>
      </c>
      <c r="V1855">
        <v>23</v>
      </c>
      <c r="W1855">
        <v>10</v>
      </c>
      <c r="X1855" t="s">
        <v>133</v>
      </c>
      <c r="Y1855">
        <v>74</v>
      </c>
      <c r="Z1855">
        <v>38</v>
      </c>
      <c r="AA1855">
        <v>7</v>
      </c>
      <c r="AB1855">
        <v>120</v>
      </c>
    </row>
    <row r="1856" spans="1:28" ht="17" x14ac:dyDescent="0.25">
      <c r="A1856" s="3">
        <v>38534031</v>
      </c>
      <c r="B1856" s="1">
        <v>43657</v>
      </c>
      <c r="C1856" s="13">
        <v>0.63213287037037036</v>
      </c>
      <c r="D1856" t="s">
        <v>129</v>
      </c>
      <c r="E1856" t="s">
        <v>130</v>
      </c>
      <c r="F1856">
        <v>2.2799999999999998</v>
      </c>
      <c r="G1856" t="s">
        <v>130</v>
      </c>
      <c r="H1856">
        <v>35.667000000000002</v>
      </c>
      <c r="I1856">
        <v>-117.51900000000001</v>
      </c>
      <c r="J1856">
        <v>8.3000000000000007</v>
      </c>
      <c r="K1856" t="s">
        <v>131</v>
      </c>
      <c r="L1856">
        <v>55</v>
      </c>
      <c r="M1856">
        <v>0.16</v>
      </c>
      <c r="N1856">
        <v>0.22</v>
      </c>
      <c r="O1856">
        <v>0.42</v>
      </c>
      <c r="P1856">
        <v>0</v>
      </c>
      <c r="Q1856">
        <v>122</v>
      </c>
      <c r="R1856">
        <v>75</v>
      </c>
      <c r="S1856">
        <v>-141</v>
      </c>
      <c r="T1856">
        <v>39</v>
      </c>
      <c r="U1856">
        <v>39</v>
      </c>
      <c r="V1856">
        <v>18</v>
      </c>
      <c r="W1856">
        <v>37</v>
      </c>
      <c r="X1856" t="s">
        <v>132</v>
      </c>
      <c r="Y1856">
        <v>50</v>
      </c>
      <c r="Z1856">
        <v>29</v>
      </c>
      <c r="AA1856">
        <v>14</v>
      </c>
      <c r="AB1856">
        <v>133</v>
      </c>
    </row>
    <row r="1857" spans="1:28" ht="17" x14ac:dyDescent="0.25">
      <c r="A1857" s="3">
        <v>38534095</v>
      </c>
      <c r="B1857" s="1">
        <v>43657</v>
      </c>
      <c r="C1857" s="13">
        <v>0.63625763888888887</v>
      </c>
      <c r="D1857" t="s">
        <v>129</v>
      </c>
      <c r="E1857" t="s">
        <v>130</v>
      </c>
      <c r="F1857">
        <v>2.75</v>
      </c>
      <c r="G1857" t="s">
        <v>130</v>
      </c>
      <c r="H1857">
        <v>35.932000000000002</v>
      </c>
      <c r="I1857">
        <v>-117.678</v>
      </c>
      <c r="J1857">
        <v>3.6</v>
      </c>
      <c r="K1857" t="s">
        <v>131</v>
      </c>
      <c r="L1857">
        <v>94</v>
      </c>
      <c r="M1857">
        <v>0.17</v>
      </c>
      <c r="N1857">
        <v>0.13</v>
      </c>
      <c r="O1857">
        <v>0.32</v>
      </c>
      <c r="P1857">
        <v>0</v>
      </c>
      <c r="Q1857">
        <v>156</v>
      </c>
      <c r="R1857">
        <v>79</v>
      </c>
      <c r="S1857">
        <v>-147</v>
      </c>
      <c r="T1857">
        <v>17</v>
      </c>
      <c r="U1857">
        <v>12</v>
      </c>
      <c r="V1857">
        <v>22</v>
      </c>
      <c r="W1857">
        <v>13</v>
      </c>
      <c r="X1857" t="s">
        <v>131</v>
      </c>
      <c r="Y1857">
        <v>100</v>
      </c>
      <c r="Z1857">
        <v>71</v>
      </c>
      <c r="AA1857">
        <v>16</v>
      </c>
      <c r="AB1857">
        <v>40</v>
      </c>
    </row>
    <row r="1858" spans="1:28" x14ac:dyDescent="0.2">
      <c r="A1858" s="4">
        <v>38534383</v>
      </c>
      <c r="B1858" s="1">
        <v>43657</v>
      </c>
      <c r="C1858" s="13">
        <v>0.65914074074074069</v>
      </c>
      <c r="D1858" t="s">
        <v>129</v>
      </c>
      <c r="E1858" t="s">
        <v>130</v>
      </c>
      <c r="F1858">
        <v>2.16</v>
      </c>
      <c r="G1858" t="s">
        <v>130</v>
      </c>
      <c r="H1858">
        <v>35.975000000000001</v>
      </c>
      <c r="I1858">
        <v>-117.67</v>
      </c>
      <c r="J1858">
        <v>2.6</v>
      </c>
      <c r="K1858" t="s">
        <v>131</v>
      </c>
      <c r="L1858">
        <v>49</v>
      </c>
      <c r="M1858">
        <v>0.17</v>
      </c>
      <c r="N1858">
        <v>0.21</v>
      </c>
      <c r="O1858">
        <v>0.3</v>
      </c>
      <c r="P1858">
        <v>0</v>
      </c>
      <c r="Q1858">
        <v>135</v>
      </c>
      <c r="R1858">
        <v>68</v>
      </c>
      <c r="S1858">
        <v>-126</v>
      </c>
      <c r="T1858">
        <v>32</v>
      </c>
      <c r="U1858">
        <v>28</v>
      </c>
      <c r="V1858">
        <v>19</v>
      </c>
      <c r="W1858">
        <v>20</v>
      </c>
      <c r="X1858" t="s">
        <v>133</v>
      </c>
      <c r="Y1858">
        <v>72</v>
      </c>
      <c r="Z1858">
        <v>67</v>
      </c>
      <c r="AA1858">
        <v>16</v>
      </c>
      <c r="AB1858">
        <v>59</v>
      </c>
    </row>
    <row r="1859" spans="1:28" x14ac:dyDescent="0.2">
      <c r="A1859" s="4">
        <v>38534527</v>
      </c>
      <c r="B1859" s="1">
        <v>43657</v>
      </c>
      <c r="C1859" s="13">
        <v>0.67250648148148151</v>
      </c>
      <c r="D1859" t="s">
        <v>129</v>
      </c>
      <c r="E1859" t="s">
        <v>130</v>
      </c>
      <c r="F1859">
        <v>2.16</v>
      </c>
      <c r="G1859" t="s">
        <v>130</v>
      </c>
      <c r="H1859">
        <v>35.912999999999997</v>
      </c>
      <c r="I1859">
        <v>-117.749</v>
      </c>
      <c r="J1859">
        <v>7.6</v>
      </c>
      <c r="K1859" t="s">
        <v>131</v>
      </c>
      <c r="L1859">
        <v>59</v>
      </c>
      <c r="M1859">
        <v>0.19</v>
      </c>
      <c r="N1859">
        <v>0.2</v>
      </c>
      <c r="O1859">
        <v>0.64</v>
      </c>
      <c r="P1859">
        <v>0</v>
      </c>
      <c r="Q1859">
        <v>164</v>
      </c>
      <c r="R1859">
        <v>70</v>
      </c>
      <c r="S1859">
        <v>-144</v>
      </c>
      <c r="T1859">
        <v>15</v>
      </c>
      <c r="U1859">
        <v>13</v>
      </c>
      <c r="V1859">
        <v>20</v>
      </c>
      <c r="W1859">
        <v>4</v>
      </c>
      <c r="X1859" t="s">
        <v>131</v>
      </c>
      <c r="Y1859">
        <v>99</v>
      </c>
      <c r="Z1859">
        <v>36</v>
      </c>
      <c r="AA1859">
        <v>13</v>
      </c>
      <c r="AB1859">
        <v>119</v>
      </c>
    </row>
    <row r="1860" spans="1:28" x14ac:dyDescent="0.2">
      <c r="A1860" s="4">
        <v>38534567</v>
      </c>
      <c r="B1860" s="1">
        <v>43657</v>
      </c>
      <c r="C1860" s="13">
        <v>0.67836956018518524</v>
      </c>
      <c r="D1860" t="s">
        <v>129</v>
      </c>
      <c r="E1860" t="s">
        <v>130</v>
      </c>
      <c r="F1860">
        <v>2.19</v>
      </c>
      <c r="G1860" t="s">
        <v>130</v>
      </c>
      <c r="H1860">
        <v>35.719000000000001</v>
      </c>
      <c r="I1860">
        <v>-117.49</v>
      </c>
      <c r="J1860">
        <v>4</v>
      </c>
      <c r="K1860" t="s">
        <v>131</v>
      </c>
      <c r="L1860">
        <v>17</v>
      </c>
      <c r="M1860">
        <v>0.1</v>
      </c>
      <c r="N1860">
        <v>0.25</v>
      </c>
      <c r="O1860">
        <v>0.81</v>
      </c>
      <c r="P1860">
        <v>0</v>
      </c>
      <c r="Q1860">
        <v>172</v>
      </c>
      <c r="R1860">
        <v>82</v>
      </c>
      <c r="S1860">
        <v>-174</v>
      </c>
      <c r="T1860">
        <v>26</v>
      </c>
      <c r="U1860">
        <v>31</v>
      </c>
      <c r="V1860">
        <v>12</v>
      </c>
      <c r="W1860">
        <v>7</v>
      </c>
      <c r="X1860" t="s">
        <v>133</v>
      </c>
      <c r="Y1860">
        <v>72</v>
      </c>
      <c r="Z1860">
        <v>52</v>
      </c>
      <c r="AA1860">
        <v>8</v>
      </c>
      <c r="AB1860">
        <v>61</v>
      </c>
    </row>
    <row r="1861" spans="1:28" ht="17" x14ac:dyDescent="0.25">
      <c r="A1861" s="3">
        <v>38534735</v>
      </c>
      <c r="B1861" s="1">
        <v>43657</v>
      </c>
      <c r="C1861" s="13">
        <v>0.69523726851851853</v>
      </c>
      <c r="D1861" t="s">
        <v>129</v>
      </c>
      <c r="E1861" t="s">
        <v>130</v>
      </c>
      <c r="F1861">
        <v>3.53</v>
      </c>
      <c r="G1861" t="s">
        <v>47</v>
      </c>
      <c r="H1861">
        <v>35.703000000000003</v>
      </c>
      <c r="I1861">
        <v>-117.506</v>
      </c>
      <c r="J1861">
        <v>2.5</v>
      </c>
      <c r="K1861" t="s">
        <v>131</v>
      </c>
      <c r="L1861">
        <v>164</v>
      </c>
      <c r="M1861">
        <v>0.15</v>
      </c>
      <c r="N1861">
        <v>0.09</v>
      </c>
      <c r="O1861">
        <v>0.13</v>
      </c>
      <c r="P1861">
        <v>0</v>
      </c>
      <c r="Q1861">
        <v>346</v>
      </c>
      <c r="R1861">
        <v>88</v>
      </c>
      <c r="S1861">
        <v>-179</v>
      </c>
      <c r="T1861">
        <v>9</v>
      </c>
      <c r="U1861">
        <v>13</v>
      </c>
      <c r="V1861">
        <v>116</v>
      </c>
      <c r="W1861">
        <v>26</v>
      </c>
      <c r="X1861" t="s">
        <v>131</v>
      </c>
      <c r="Y1861">
        <v>100</v>
      </c>
      <c r="Z1861">
        <v>81</v>
      </c>
      <c r="AA1861">
        <v>47</v>
      </c>
      <c r="AB1861">
        <v>36</v>
      </c>
    </row>
    <row r="1862" spans="1:28" x14ac:dyDescent="0.2">
      <c r="A1862" s="4">
        <v>38534767</v>
      </c>
      <c r="B1862" s="1">
        <v>43657</v>
      </c>
      <c r="C1862" s="13">
        <v>0.69782372685185179</v>
      </c>
      <c r="D1862" t="s">
        <v>129</v>
      </c>
      <c r="E1862" t="s">
        <v>130</v>
      </c>
      <c r="F1862">
        <v>2.16</v>
      </c>
      <c r="G1862" t="s">
        <v>130</v>
      </c>
      <c r="H1862">
        <v>35.664999999999999</v>
      </c>
      <c r="I1862">
        <v>-117.44</v>
      </c>
      <c r="J1862">
        <v>5.6</v>
      </c>
      <c r="K1862" t="s">
        <v>131</v>
      </c>
      <c r="L1862">
        <v>52</v>
      </c>
      <c r="M1862">
        <v>0.17</v>
      </c>
      <c r="N1862">
        <v>0.25</v>
      </c>
      <c r="O1862">
        <v>0.55000000000000004</v>
      </c>
      <c r="P1862">
        <v>0</v>
      </c>
      <c r="Q1862">
        <v>135</v>
      </c>
      <c r="R1862">
        <v>86</v>
      </c>
      <c r="S1862">
        <v>-153</v>
      </c>
      <c r="T1862">
        <v>24</v>
      </c>
      <c r="U1862">
        <v>30</v>
      </c>
      <c r="V1862">
        <v>26</v>
      </c>
      <c r="W1862">
        <v>19</v>
      </c>
      <c r="X1862" t="s">
        <v>133</v>
      </c>
      <c r="Y1862">
        <v>80</v>
      </c>
      <c r="Z1862">
        <v>30</v>
      </c>
      <c r="AA1862">
        <v>10</v>
      </c>
      <c r="AB1862">
        <v>147</v>
      </c>
    </row>
    <row r="1863" spans="1:28" x14ac:dyDescent="0.2">
      <c r="A1863" s="4">
        <v>38534927</v>
      </c>
      <c r="B1863" s="1">
        <v>43657</v>
      </c>
      <c r="C1863" s="13">
        <v>0.70803136574074077</v>
      </c>
      <c r="D1863" t="s">
        <v>129</v>
      </c>
      <c r="E1863" t="s">
        <v>130</v>
      </c>
      <c r="F1863">
        <v>2.0299999999999998</v>
      </c>
      <c r="G1863" t="s">
        <v>130</v>
      </c>
      <c r="H1863">
        <v>35.566000000000003</v>
      </c>
      <c r="I1863">
        <v>-117.345</v>
      </c>
      <c r="J1863">
        <v>1.8</v>
      </c>
      <c r="K1863" t="s">
        <v>131</v>
      </c>
      <c r="L1863">
        <v>48</v>
      </c>
      <c r="M1863">
        <v>0.25</v>
      </c>
      <c r="N1863">
        <v>0.34</v>
      </c>
      <c r="O1863">
        <v>0.42</v>
      </c>
      <c r="P1863">
        <v>0</v>
      </c>
      <c r="Q1863">
        <v>145</v>
      </c>
      <c r="R1863">
        <v>55</v>
      </c>
      <c r="S1863">
        <v>-176</v>
      </c>
      <c r="T1863">
        <v>27</v>
      </c>
      <c r="U1863">
        <v>39</v>
      </c>
      <c r="V1863">
        <v>16</v>
      </c>
      <c r="W1863">
        <v>9</v>
      </c>
      <c r="X1863" t="s">
        <v>133</v>
      </c>
      <c r="Y1863">
        <v>61</v>
      </c>
      <c r="Z1863">
        <v>65</v>
      </c>
      <c r="AA1863">
        <v>13</v>
      </c>
      <c r="AB1863">
        <v>66</v>
      </c>
    </row>
    <row r="1864" spans="1:28" ht="17" x14ac:dyDescent="0.25">
      <c r="A1864" s="3">
        <v>38535007</v>
      </c>
      <c r="B1864" s="1">
        <v>43657</v>
      </c>
      <c r="C1864" s="13">
        <v>0.71305115740740732</v>
      </c>
      <c r="D1864" t="s">
        <v>129</v>
      </c>
      <c r="E1864" t="s">
        <v>130</v>
      </c>
      <c r="F1864">
        <v>2.39</v>
      </c>
      <c r="G1864" t="s">
        <v>130</v>
      </c>
      <c r="H1864">
        <v>35.741</v>
      </c>
      <c r="I1864">
        <v>-117.569</v>
      </c>
      <c r="J1864">
        <v>8.6999999999999993</v>
      </c>
      <c r="K1864" t="s">
        <v>131</v>
      </c>
      <c r="L1864">
        <v>62</v>
      </c>
      <c r="M1864">
        <v>0.19</v>
      </c>
      <c r="N1864">
        <v>0.24</v>
      </c>
      <c r="O1864">
        <v>0.48</v>
      </c>
      <c r="P1864">
        <v>0</v>
      </c>
      <c r="Q1864">
        <v>190</v>
      </c>
      <c r="R1864">
        <v>46</v>
      </c>
      <c r="S1864">
        <v>-95</v>
      </c>
      <c r="T1864">
        <v>37</v>
      </c>
      <c r="U1864">
        <v>48</v>
      </c>
      <c r="V1864">
        <v>19</v>
      </c>
      <c r="W1864">
        <v>39</v>
      </c>
      <c r="X1864" t="s">
        <v>132</v>
      </c>
      <c r="Y1864">
        <v>51</v>
      </c>
      <c r="Z1864">
        <v>26</v>
      </c>
      <c r="AA1864">
        <v>18</v>
      </c>
      <c r="AB1864">
        <v>107</v>
      </c>
    </row>
    <row r="1865" spans="1:28" ht="17" x14ac:dyDescent="0.25">
      <c r="A1865" s="3">
        <v>38535055</v>
      </c>
      <c r="B1865" s="1">
        <v>43657</v>
      </c>
      <c r="C1865" s="13">
        <v>0.71621331018518519</v>
      </c>
      <c r="D1865" t="s">
        <v>129</v>
      </c>
      <c r="E1865" t="s">
        <v>130</v>
      </c>
      <c r="F1865">
        <v>2.19</v>
      </c>
      <c r="G1865" t="s">
        <v>130</v>
      </c>
      <c r="H1865">
        <v>35.613999999999997</v>
      </c>
      <c r="I1865">
        <v>-117.471</v>
      </c>
      <c r="J1865">
        <v>2.2000000000000002</v>
      </c>
      <c r="K1865" t="s">
        <v>131</v>
      </c>
      <c r="L1865">
        <v>54</v>
      </c>
      <c r="M1865">
        <v>0.14000000000000001</v>
      </c>
      <c r="N1865">
        <v>0.17</v>
      </c>
      <c r="O1865">
        <v>0.21</v>
      </c>
      <c r="P1865">
        <v>0</v>
      </c>
      <c r="Q1865">
        <v>108</v>
      </c>
      <c r="R1865">
        <v>31</v>
      </c>
      <c r="S1865">
        <v>62</v>
      </c>
      <c r="T1865">
        <v>39</v>
      </c>
      <c r="U1865">
        <v>41</v>
      </c>
      <c r="V1865">
        <v>24</v>
      </c>
      <c r="W1865">
        <v>33</v>
      </c>
      <c r="X1865" t="s">
        <v>134</v>
      </c>
      <c r="Y1865">
        <v>45</v>
      </c>
      <c r="Z1865">
        <v>63</v>
      </c>
      <c r="AA1865">
        <v>20</v>
      </c>
      <c r="AB1865">
        <v>57</v>
      </c>
    </row>
    <row r="1866" spans="1:28" x14ac:dyDescent="0.2">
      <c r="A1866" s="4">
        <v>38535135</v>
      </c>
      <c r="B1866" s="1">
        <v>43657</v>
      </c>
      <c r="C1866" s="13">
        <v>0.72459398148148146</v>
      </c>
      <c r="D1866" t="s">
        <v>129</v>
      </c>
      <c r="E1866" t="s">
        <v>130</v>
      </c>
      <c r="F1866">
        <v>2.62</v>
      </c>
      <c r="G1866" t="s">
        <v>130</v>
      </c>
      <c r="H1866">
        <v>35.936999999999998</v>
      </c>
      <c r="I1866">
        <v>-117.69</v>
      </c>
      <c r="J1866">
        <v>2.8</v>
      </c>
      <c r="K1866" t="s">
        <v>131</v>
      </c>
      <c r="L1866">
        <v>61</v>
      </c>
      <c r="M1866">
        <v>0.15</v>
      </c>
      <c r="N1866">
        <v>0.15</v>
      </c>
      <c r="O1866">
        <v>0.43</v>
      </c>
      <c r="P1866">
        <v>0</v>
      </c>
      <c r="Q1866">
        <v>353</v>
      </c>
      <c r="R1866">
        <v>30</v>
      </c>
      <c r="S1866">
        <v>-83</v>
      </c>
      <c r="T1866">
        <v>27</v>
      </c>
      <c r="U1866">
        <v>28</v>
      </c>
      <c r="V1866">
        <v>17</v>
      </c>
      <c r="W1866">
        <v>4</v>
      </c>
      <c r="X1866" t="s">
        <v>133</v>
      </c>
      <c r="Y1866">
        <v>88</v>
      </c>
      <c r="Z1866">
        <v>56</v>
      </c>
      <c r="AA1866">
        <v>14</v>
      </c>
      <c r="AB1866">
        <v>51</v>
      </c>
    </row>
    <row r="1867" spans="1:28" ht="17" x14ac:dyDescent="0.25">
      <c r="A1867" s="3">
        <v>38535183</v>
      </c>
      <c r="B1867" s="1">
        <v>43657</v>
      </c>
      <c r="C1867" s="13">
        <v>0.72990810185185184</v>
      </c>
      <c r="D1867" t="s">
        <v>129</v>
      </c>
      <c r="E1867" t="s">
        <v>130</v>
      </c>
      <c r="F1867">
        <v>3.1</v>
      </c>
      <c r="G1867" t="s">
        <v>130</v>
      </c>
      <c r="H1867">
        <v>35.959000000000003</v>
      </c>
      <c r="I1867">
        <v>-117.48</v>
      </c>
      <c r="J1867">
        <v>1.9</v>
      </c>
      <c r="K1867" t="s">
        <v>131</v>
      </c>
      <c r="L1867">
        <v>113</v>
      </c>
      <c r="M1867">
        <v>0.19</v>
      </c>
      <c r="N1867">
        <v>0.15</v>
      </c>
      <c r="O1867">
        <v>0.35</v>
      </c>
      <c r="P1867">
        <v>0</v>
      </c>
      <c r="Q1867">
        <v>301</v>
      </c>
      <c r="R1867">
        <v>79</v>
      </c>
      <c r="S1867">
        <v>-168</v>
      </c>
      <c r="T1867">
        <v>15</v>
      </c>
      <c r="U1867">
        <v>15</v>
      </c>
      <c r="V1867">
        <v>84</v>
      </c>
      <c r="W1867">
        <v>34</v>
      </c>
      <c r="X1867" t="s">
        <v>131</v>
      </c>
      <c r="Y1867">
        <v>100</v>
      </c>
      <c r="Z1867">
        <v>82</v>
      </c>
      <c r="AA1867">
        <v>37</v>
      </c>
      <c r="AB1867">
        <v>50</v>
      </c>
    </row>
    <row r="1868" spans="1:28" x14ac:dyDescent="0.2">
      <c r="A1868" s="4">
        <v>38535359</v>
      </c>
      <c r="B1868" s="1">
        <v>43657</v>
      </c>
      <c r="C1868" s="13">
        <v>0.74159120370370368</v>
      </c>
      <c r="D1868" t="s">
        <v>129</v>
      </c>
      <c r="E1868" t="s">
        <v>130</v>
      </c>
      <c r="F1868">
        <v>2.6</v>
      </c>
      <c r="G1868" t="s">
        <v>130</v>
      </c>
      <c r="H1868">
        <v>35.866</v>
      </c>
      <c r="I1868">
        <v>-117.741</v>
      </c>
      <c r="J1868">
        <v>8.9</v>
      </c>
      <c r="K1868" t="s">
        <v>131</v>
      </c>
      <c r="L1868">
        <v>86</v>
      </c>
      <c r="M1868">
        <v>0.13</v>
      </c>
      <c r="N1868">
        <v>0.12</v>
      </c>
      <c r="O1868">
        <v>0.34</v>
      </c>
      <c r="P1868">
        <v>0</v>
      </c>
      <c r="Q1868">
        <v>142</v>
      </c>
      <c r="R1868">
        <v>81</v>
      </c>
      <c r="S1868">
        <v>-174</v>
      </c>
      <c r="T1868">
        <v>16</v>
      </c>
      <c r="U1868">
        <v>15</v>
      </c>
      <c r="V1868">
        <v>26</v>
      </c>
      <c r="W1868">
        <v>15</v>
      </c>
      <c r="X1868" t="s">
        <v>131</v>
      </c>
      <c r="Y1868">
        <v>100</v>
      </c>
      <c r="Z1868">
        <v>40</v>
      </c>
      <c r="AA1868">
        <v>24</v>
      </c>
      <c r="AB1868">
        <v>109</v>
      </c>
    </row>
    <row r="1869" spans="1:28" x14ac:dyDescent="0.2">
      <c r="A1869" s="4">
        <v>38535375</v>
      </c>
      <c r="B1869" s="1">
        <v>43657</v>
      </c>
      <c r="C1869" s="13">
        <v>0.743459837962963</v>
      </c>
      <c r="D1869" t="s">
        <v>129</v>
      </c>
      <c r="E1869" t="s">
        <v>130</v>
      </c>
      <c r="F1869">
        <v>2</v>
      </c>
      <c r="G1869" t="s">
        <v>130</v>
      </c>
      <c r="H1869">
        <v>35.798000000000002</v>
      </c>
      <c r="I1869">
        <v>-117.623</v>
      </c>
      <c r="J1869">
        <v>5.0999999999999996</v>
      </c>
      <c r="K1869" t="s">
        <v>131</v>
      </c>
      <c r="L1869">
        <v>58</v>
      </c>
      <c r="M1869">
        <v>0.18</v>
      </c>
      <c r="N1869">
        <v>0.24</v>
      </c>
      <c r="O1869">
        <v>0.42</v>
      </c>
      <c r="P1869">
        <v>0</v>
      </c>
      <c r="Q1869">
        <v>157</v>
      </c>
      <c r="R1869">
        <v>89</v>
      </c>
      <c r="S1869">
        <v>173</v>
      </c>
      <c r="T1869">
        <v>19</v>
      </c>
      <c r="U1869">
        <v>24</v>
      </c>
      <c r="V1869">
        <v>22</v>
      </c>
      <c r="W1869">
        <v>8</v>
      </c>
      <c r="X1869" t="s">
        <v>131</v>
      </c>
      <c r="Y1869">
        <v>95</v>
      </c>
      <c r="Z1869">
        <v>63</v>
      </c>
      <c r="AA1869">
        <v>14</v>
      </c>
      <c r="AB1869">
        <v>41</v>
      </c>
    </row>
    <row r="1870" spans="1:28" ht="17" x14ac:dyDescent="0.25">
      <c r="A1870" s="3">
        <v>38535423</v>
      </c>
      <c r="B1870" s="1">
        <v>43657</v>
      </c>
      <c r="C1870" s="13">
        <v>0.74766504629629627</v>
      </c>
      <c r="D1870" t="s">
        <v>129</v>
      </c>
      <c r="E1870" t="s">
        <v>130</v>
      </c>
      <c r="F1870">
        <v>2.33</v>
      </c>
      <c r="G1870" t="s">
        <v>130</v>
      </c>
      <c r="H1870">
        <v>35.631</v>
      </c>
      <c r="I1870">
        <v>-117.416</v>
      </c>
      <c r="J1870">
        <v>5</v>
      </c>
      <c r="K1870" t="s">
        <v>131</v>
      </c>
      <c r="L1870">
        <v>56</v>
      </c>
      <c r="M1870">
        <v>0.15</v>
      </c>
      <c r="N1870">
        <v>0.21</v>
      </c>
      <c r="O1870">
        <v>0.31</v>
      </c>
      <c r="P1870">
        <v>0</v>
      </c>
      <c r="Q1870">
        <v>319</v>
      </c>
      <c r="R1870">
        <v>59</v>
      </c>
      <c r="S1870">
        <v>150</v>
      </c>
      <c r="T1870">
        <v>37</v>
      </c>
      <c r="U1870">
        <v>39</v>
      </c>
      <c r="V1870">
        <v>20</v>
      </c>
      <c r="W1870">
        <v>31</v>
      </c>
      <c r="X1870" t="s">
        <v>132</v>
      </c>
      <c r="Y1870">
        <v>51</v>
      </c>
      <c r="Z1870">
        <v>36</v>
      </c>
      <c r="AA1870">
        <v>18</v>
      </c>
      <c r="AB1870">
        <v>88</v>
      </c>
    </row>
    <row r="1871" spans="1:28" x14ac:dyDescent="0.2">
      <c r="A1871" s="4">
        <v>38535535</v>
      </c>
      <c r="B1871" s="1">
        <v>43657</v>
      </c>
      <c r="C1871" s="13">
        <v>0.75863194444444437</v>
      </c>
      <c r="D1871" t="s">
        <v>129</v>
      </c>
      <c r="E1871" t="s">
        <v>130</v>
      </c>
      <c r="F1871">
        <v>2.5299999999999998</v>
      </c>
      <c r="G1871" t="s">
        <v>130</v>
      </c>
      <c r="H1871">
        <v>35.957999999999998</v>
      </c>
      <c r="I1871">
        <v>-117.474</v>
      </c>
      <c r="J1871">
        <v>1.5</v>
      </c>
      <c r="K1871" t="s">
        <v>131</v>
      </c>
      <c r="L1871">
        <v>76</v>
      </c>
      <c r="M1871">
        <v>0.18</v>
      </c>
      <c r="N1871">
        <v>0.18</v>
      </c>
      <c r="O1871">
        <v>0.38</v>
      </c>
      <c r="P1871">
        <v>0</v>
      </c>
      <c r="Q1871">
        <v>304</v>
      </c>
      <c r="R1871">
        <v>75</v>
      </c>
      <c r="S1871">
        <v>176</v>
      </c>
      <c r="T1871">
        <v>15</v>
      </c>
      <c r="U1871">
        <v>19</v>
      </c>
      <c r="V1871">
        <v>30</v>
      </c>
      <c r="W1871">
        <v>9</v>
      </c>
      <c r="X1871" t="s">
        <v>131</v>
      </c>
      <c r="Y1871">
        <v>99</v>
      </c>
      <c r="Z1871">
        <v>67</v>
      </c>
      <c r="AA1871">
        <v>22</v>
      </c>
      <c r="AB1871">
        <v>52</v>
      </c>
    </row>
    <row r="1872" spans="1:28" x14ac:dyDescent="0.2">
      <c r="A1872" s="4">
        <v>38535799</v>
      </c>
      <c r="B1872" s="1">
        <v>43657</v>
      </c>
      <c r="C1872" s="13">
        <v>0.7803789351851852</v>
      </c>
      <c r="D1872" t="s">
        <v>129</v>
      </c>
      <c r="E1872" t="s">
        <v>130</v>
      </c>
      <c r="F1872">
        <v>2.25</v>
      </c>
      <c r="G1872" t="s">
        <v>130</v>
      </c>
      <c r="H1872">
        <v>35.895000000000003</v>
      </c>
      <c r="I1872">
        <v>-117.72499999999999</v>
      </c>
      <c r="J1872">
        <v>2</v>
      </c>
      <c r="K1872" t="s">
        <v>131</v>
      </c>
      <c r="L1872">
        <v>61</v>
      </c>
      <c r="M1872">
        <v>0.19</v>
      </c>
      <c r="N1872">
        <v>0.19</v>
      </c>
      <c r="O1872">
        <v>0.37</v>
      </c>
      <c r="P1872">
        <v>0</v>
      </c>
      <c r="Q1872">
        <v>300</v>
      </c>
      <c r="R1872">
        <v>81</v>
      </c>
      <c r="S1872">
        <v>175</v>
      </c>
      <c r="T1872">
        <v>16</v>
      </c>
      <c r="U1872">
        <v>14</v>
      </c>
      <c r="V1872">
        <v>27</v>
      </c>
      <c r="W1872">
        <v>11</v>
      </c>
      <c r="X1872" t="s">
        <v>131</v>
      </c>
      <c r="Y1872">
        <v>100</v>
      </c>
      <c r="Z1872">
        <v>71</v>
      </c>
      <c r="AA1872">
        <v>16</v>
      </c>
      <c r="AB1872">
        <v>47</v>
      </c>
    </row>
    <row r="1873" spans="1:28" ht="17" x14ac:dyDescent="0.25">
      <c r="A1873" s="3">
        <v>38535959</v>
      </c>
      <c r="B1873" s="1">
        <v>43657</v>
      </c>
      <c r="C1873" s="13">
        <v>0.78899270833333335</v>
      </c>
      <c r="D1873" t="s">
        <v>129</v>
      </c>
      <c r="E1873" t="s">
        <v>130</v>
      </c>
      <c r="F1873">
        <v>2.0299999999999998</v>
      </c>
      <c r="G1873" t="s">
        <v>130</v>
      </c>
      <c r="H1873">
        <v>35.595999999999997</v>
      </c>
      <c r="I1873">
        <v>-117.47799999999999</v>
      </c>
      <c r="J1873">
        <v>3.5</v>
      </c>
      <c r="K1873" t="s">
        <v>131</v>
      </c>
      <c r="L1873">
        <v>51</v>
      </c>
      <c r="M1873">
        <v>0.24</v>
      </c>
      <c r="N1873">
        <v>0.28000000000000003</v>
      </c>
      <c r="O1873">
        <v>0.51</v>
      </c>
      <c r="P1873">
        <v>0</v>
      </c>
      <c r="Q1873">
        <v>139</v>
      </c>
      <c r="R1873">
        <v>78</v>
      </c>
      <c r="S1873">
        <v>-112</v>
      </c>
      <c r="T1873">
        <v>44</v>
      </c>
      <c r="U1873">
        <v>24</v>
      </c>
      <c r="V1873">
        <v>17</v>
      </c>
      <c r="W1873">
        <v>12</v>
      </c>
      <c r="X1873" t="s">
        <v>132</v>
      </c>
      <c r="Y1873">
        <v>58</v>
      </c>
      <c r="Z1873">
        <v>50</v>
      </c>
      <c r="AA1873">
        <v>14</v>
      </c>
      <c r="AB1873">
        <v>58</v>
      </c>
    </row>
    <row r="1874" spans="1:28" x14ac:dyDescent="0.2">
      <c r="A1874" s="4">
        <v>38536119</v>
      </c>
      <c r="B1874" s="1">
        <v>43657</v>
      </c>
      <c r="C1874" s="13">
        <v>0.79877152777777782</v>
      </c>
      <c r="D1874" t="s">
        <v>129</v>
      </c>
      <c r="E1874" t="s">
        <v>130</v>
      </c>
      <c r="F1874">
        <v>2.34</v>
      </c>
      <c r="G1874" t="s">
        <v>130</v>
      </c>
      <c r="H1874">
        <v>35.941000000000003</v>
      </c>
      <c r="I1874">
        <v>-117.378</v>
      </c>
      <c r="J1874">
        <v>2.5</v>
      </c>
      <c r="K1874" t="s">
        <v>131</v>
      </c>
      <c r="L1874">
        <v>54</v>
      </c>
      <c r="M1874">
        <v>0.19</v>
      </c>
      <c r="N1874">
        <v>0.27</v>
      </c>
      <c r="O1874">
        <v>0.63</v>
      </c>
      <c r="P1874">
        <v>0</v>
      </c>
      <c r="Q1874">
        <v>286</v>
      </c>
      <c r="R1874">
        <v>69</v>
      </c>
      <c r="S1874">
        <v>170</v>
      </c>
      <c r="T1874">
        <v>25</v>
      </c>
      <c r="U1874">
        <v>27</v>
      </c>
      <c r="V1874">
        <v>19</v>
      </c>
      <c r="W1874">
        <v>11</v>
      </c>
      <c r="X1874" t="s">
        <v>133</v>
      </c>
      <c r="Y1874">
        <v>83</v>
      </c>
      <c r="Z1874">
        <v>66</v>
      </c>
      <c r="AA1874">
        <v>6</v>
      </c>
      <c r="AB1874">
        <v>69</v>
      </c>
    </row>
    <row r="1875" spans="1:28" x14ac:dyDescent="0.2">
      <c r="A1875" s="4">
        <v>38536167</v>
      </c>
      <c r="B1875" s="1">
        <v>43657</v>
      </c>
      <c r="C1875" s="13">
        <v>0.80205335648148146</v>
      </c>
      <c r="D1875" t="s">
        <v>129</v>
      </c>
      <c r="E1875" t="s">
        <v>130</v>
      </c>
      <c r="F1875">
        <v>2.7</v>
      </c>
      <c r="G1875" t="s">
        <v>130</v>
      </c>
      <c r="H1875">
        <v>35.945</v>
      </c>
      <c r="I1875">
        <v>-117.373</v>
      </c>
      <c r="J1875">
        <v>3.1</v>
      </c>
      <c r="K1875" t="s">
        <v>131</v>
      </c>
      <c r="L1875">
        <v>83</v>
      </c>
      <c r="M1875">
        <v>0.15</v>
      </c>
      <c r="N1875">
        <v>0.15</v>
      </c>
      <c r="O1875">
        <v>0.56999999999999995</v>
      </c>
      <c r="P1875">
        <v>0</v>
      </c>
      <c r="Q1875">
        <v>306</v>
      </c>
      <c r="R1875">
        <v>80</v>
      </c>
      <c r="S1875">
        <v>170</v>
      </c>
      <c r="T1875">
        <v>20</v>
      </c>
      <c r="U1875">
        <v>18</v>
      </c>
      <c r="V1875">
        <v>27</v>
      </c>
      <c r="W1875">
        <v>13</v>
      </c>
      <c r="X1875" t="s">
        <v>131</v>
      </c>
      <c r="Y1875">
        <v>98</v>
      </c>
      <c r="Z1875">
        <v>58</v>
      </c>
      <c r="AA1875">
        <v>23</v>
      </c>
      <c r="AB1875">
        <v>51</v>
      </c>
    </row>
    <row r="1876" spans="1:28" x14ac:dyDescent="0.2">
      <c r="A1876" s="4">
        <v>38536303</v>
      </c>
      <c r="B1876" s="1">
        <v>43657</v>
      </c>
      <c r="C1876" s="13">
        <v>0.81180833333333335</v>
      </c>
      <c r="D1876" t="s">
        <v>129</v>
      </c>
      <c r="E1876" t="s">
        <v>130</v>
      </c>
      <c r="F1876">
        <v>2.08</v>
      </c>
      <c r="G1876" t="s">
        <v>130</v>
      </c>
      <c r="H1876">
        <v>35.908999999999999</v>
      </c>
      <c r="I1876">
        <v>-117.72799999999999</v>
      </c>
      <c r="J1876">
        <v>8</v>
      </c>
      <c r="K1876" t="s">
        <v>131</v>
      </c>
      <c r="L1876">
        <v>45</v>
      </c>
      <c r="M1876">
        <v>0.16</v>
      </c>
      <c r="N1876">
        <v>0.21</v>
      </c>
      <c r="O1876">
        <v>0.62</v>
      </c>
      <c r="P1876">
        <v>0</v>
      </c>
      <c r="Q1876">
        <v>136</v>
      </c>
      <c r="R1876">
        <v>76</v>
      </c>
      <c r="S1876">
        <v>-166</v>
      </c>
      <c r="T1876">
        <v>20</v>
      </c>
      <c r="U1876">
        <v>20</v>
      </c>
      <c r="V1876">
        <v>20</v>
      </c>
      <c r="W1876">
        <v>7</v>
      </c>
      <c r="X1876" t="s">
        <v>131</v>
      </c>
      <c r="Y1876">
        <v>97</v>
      </c>
      <c r="Z1876">
        <v>34</v>
      </c>
      <c r="AA1876">
        <v>13</v>
      </c>
      <c r="AB1876">
        <v>121</v>
      </c>
    </row>
    <row r="1877" spans="1:28" x14ac:dyDescent="0.2">
      <c r="A1877" s="4">
        <v>38536487</v>
      </c>
      <c r="B1877" s="1">
        <v>43657</v>
      </c>
      <c r="C1877" s="13">
        <v>0.82480219907407404</v>
      </c>
      <c r="D1877" t="s">
        <v>129</v>
      </c>
      <c r="E1877" t="s">
        <v>130</v>
      </c>
      <c r="F1877">
        <v>2.1800000000000002</v>
      </c>
      <c r="G1877" t="s">
        <v>130</v>
      </c>
      <c r="H1877">
        <v>35.942999999999998</v>
      </c>
      <c r="I1877">
        <v>-117.376</v>
      </c>
      <c r="J1877">
        <v>1.6</v>
      </c>
      <c r="K1877" t="s">
        <v>131</v>
      </c>
      <c r="L1877">
        <v>52</v>
      </c>
      <c r="M1877">
        <v>0.17</v>
      </c>
      <c r="N1877">
        <v>0.24</v>
      </c>
      <c r="O1877">
        <v>0.51</v>
      </c>
      <c r="P1877">
        <v>0</v>
      </c>
      <c r="Q1877">
        <v>305</v>
      </c>
      <c r="R1877">
        <v>84</v>
      </c>
      <c r="S1877">
        <v>155</v>
      </c>
      <c r="T1877">
        <v>27</v>
      </c>
      <c r="U1877">
        <v>28</v>
      </c>
      <c r="V1877">
        <v>20</v>
      </c>
      <c r="W1877">
        <v>12</v>
      </c>
      <c r="X1877" t="s">
        <v>133</v>
      </c>
      <c r="Y1877">
        <v>73</v>
      </c>
      <c r="Z1877">
        <v>67</v>
      </c>
      <c r="AA1877">
        <v>11</v>
      </c>
      <c r="AB1877">
        <v>38</v>
      </c>
    </row>
    <row r="1878" spans="1:28" ht="17" x14ac:dyDescent="0.25">
      <c r="A1878" s="3">
        <v>38536527</v>
      </c>
      <c r="B1878" s="1">
        <v>43657</v>
      </c>
      <c r="C1878" s="13">
        <v>0.82701435185185179</v>
      </c>
      <c r="D1878" t="s">
        <v>129</v>
      </c>
      <c r="E1878" t="s">
        <v>130</v>
      </c>
      <c r="F1878">
        <v>2.77</v>
      </c>
      <c r="G1878" t="s">
        <v>130</v>
      </c>
      <c r="H1878">
        <v>35.853000000000002</v>
      </c>
      <c r="I1878">
        <v>-117.672</v>
      </c>
      <c r="J1878">
        <v>8.6999999999999993</v>
      </c>
      <c r="K1878" t="s">
        <v>131</v>
      </c>
      <c r="L1878">
        <v>88</v>
      </c>
      <c r="M1878">
        <v>0.13</v>
      </c>
      <c r="N1878">
        <v>0.13</v>
      </c>
      <c r="O1878">
        <v>0.37</v>
      </c>
      <c r="P1878">
        <v>0</v>
      </c>
      <c r="Q1878">
        <v>353</v>
      </c>
      <c r="R1878">
        <v>83</v>
      </c>
      <c r="S1878">
        <v>-154</v>
      </c>
      <c r="T1878">
        <v>26</v>
      </c>
      <c r="U1878">
        <v>32</v>
      </c>
      <c r="V1878">
        <v>25</v>
      </c>
      <c r="W1878">
        <v>0</v>
      </c>
      <c r="X1878" t="s">
        <v>133</v>
      </c>
      <c r="Y1878">
        <v>61</v>
      </c>
      <c r="Z1878">
        <v>36</v>
      </c>
      <c r="AA1878">
        <v>24</v>
      </c>
      <c r="AB1878">
        <v>111</v>
      </c>
    </row>
    <row r="1879" spans="1:28" x14ac:dyDescent="0.2">
      <c r="A1879" s="4">
        <v>38536615</v>
      </c>
      <c r="B1879" s="1">
        <v>43657</v>
      </c>
      <c r="C1879" s="13">
        <v>0.83179363425925923</v>
      </c>
      <c r="D1879" t="s">
        <v>129</v>
      </c>
      <c r="E1879" t="s">
        <v>130</v>
      </c>
      <c r="F1879">
        <v>2.0099999999999998</v>
      </c>
      <c r="G1879" t="s">
        <v>130</v>
      </c>
      <c r="H1879">
        <v>35.69</v>
      </c>
      <c r="I1879">
        <v>-117.54600000000001</v>
      </c>
      <c r="J1879">
        <v>7.3</v>
      </c>
      <c r="K1879" t="s">
        <v>131</v>
      </c>
      <c r="L1879">
        <v>59</v>
      </c>
      <c r="M1879">
        <v>0.18</v>
      </c>
      <c r="N1879">
        <v>0.23</v>
      </c>
      <c r="O1879">
        <v>0.43</v>
      </c>
      <c r="P1879">
        <v>0</v>
      </c>
      <c r="Q1879">
        <v>169</v>
      </c>
      <c r="R1879">
        <v>75</v>
      </c>
      <c r="S1879">
        <v>145</v>
      </c>
      <c r="T1879">
        <v>26</v>
      </c>
      <c r="U1879">
        <v>26</v>
      </c>
      <c r="V1879">
        <v>25</v>
      </c>
      <c r="W1879">
        <v>29</v>
      </c>
      <c r="X1879" t="s">
        <v>133</v>
      </c>
      <c r="Y1879">
        <v>83</v>
      </c>
      <c r="Z1879">
        <v>23</v>
      </c>
      <c r="AA1879">
        <v>12</v>
      </c>
      <c r="AB1879">
        <v>157</v>
      </c>
    </row>
    <row r="1880" spans="1:28" x14ac:dyDescent="0.2">
      <c r="A1880" s="4">
        <v>38536831</v>
      </c>
      <c r="B1880" s="1">
        <v>43657</v>
      </c>
      <c r="C1880" s="13">
        <v>0.84994942129629625</v>
      </c>
      <c r="D1880" t="s">
        <v>129</v>
      </c>
      <c r="E1880" t="s">
        <v>130</v>
      </c>
      <c r="F1880">
        <v>2.4300000000000002</v>
      </c>
      <c r="G1880" t="s">
        <v>130</v>
      </c>
      <c r="H1880">
        <v>35.706000000000003</v>
      </c>
      <c r="I1880">
        <v>-117.509</v>
      </c>
      <c r="J1880">
        <v>6.8</v>
      </c>
      <c r="K1880" t="s">
        <v>131</v>
      </c>
      <c r="L1880">
        <v>61</v>
      </c>
      <c r="M1880">
        <v>0.16</v>
      </c>
      <c r="N1880">
        <v>0.21</v>
      </c>
      <c r="O1880">
        <v>0.43</v>
      </c>
      <c r="P1880">
        <v>0</v>
      </c>
      <c r="Q1880">
        <v>318</v>
      </c>
      <c r="R1880">
        <v>51</v>
      </c>
      <c r="S1880">
        <v>-150</v>
      </c>
      <c r="T1880">
        <v>30</v>
      </c>
      <c r="U1880">
        <v>32</v>
      </c>
      <c r="V1880">
        <v>26</v>
      </c>
      <c r="W1880">
        <v>27</v>
      </c>
      <c r="X1880" t="s">
        <v>133</v>
      </c>
      <c r="Y1880">
        <v>62</v>
      </c>
      <c r="Z1880">
        <v>64</v>
      </c>
      <c r="AA1880">
        <v>17</v>
      </c>
      <c r="AB1880">
        <v>60</v>
      </c>
    </row>
    <row r="1881" spans="1:28" ht="17" x14ac:dyDescent="0.25">
      <c r="A1881" s="3">
        <v>38536863</v>
      </c>
      <c r="B1881" s="1">
        <v>43657</v>
      </c>
      <c r="C1881" s="13">
        <v>0.85179849537037045</v>
      </c>
      <c r="D1881" t="s">
        <v>129</v>
      </c>
      <c r="E1881" t="s">
        <v>130</v>
      </c>
      <c r="F1881">
        <v>2.13</v>
      </c>
      <c r="G1881" t="s">
        <v>130</v>
      </c>
      <c r="H1881">
        <v>35.917999999999999</v>
      </c>
      <c r="I1881">
        <v>-117.663</v>
      </c>
      <c r="J1881">
        <v>1.9</v>
      </c>
      <c r="K1881" t="s">
        <v>131</v>
      </c>
      <c r="L1881">
        <v>47</v>
      </c>
      <c r="M1881">
        <v>0.15</v>
      </c>
      <c r="N1881">
        <v>0.17</v>
      </c>
      <c r="O1881">
        <v>0.28999999999999998</v>
      </c>
      <c r="P1881">
        <v>0</v>
      </c>
      <c r="Q1881">
        <v>133</v>
      </c>
      <c r="R1881">
        <v>20</v>
      </c>
      <c r="S1881">
        <v>75</v>
      </c>
      <c r="T1881">
        <v>32</v>
      </c>
      <c r="U1881">
        <v>38</v>
      </c>
      <c r="V1881">
        <v>20</v>
      </c>
      <c r="W1881">
        <v>20</v>
      </c>
      <c r="X1881" t="s">
        <v>132</v>
      </c>
      <c r="Y1881">
        <v>52</v>
      </c>
      <c r="Z1881">
        <v>68</v>
      </c>
      <c r="AA1881">
        <v>14</v>
      </c>
      <c r="AB1881">
        <v>38</v>
      </c>
    </row>
    <row r="1882" spans="1:28" x14ac:dyDescent="0.2">
      <c r="A1882" s="4">
        <v>38536895</v>
      </c>
      <c r="B1882" s="1">
        <v>43657</v>
      </c>
      <c r="C1882" s="13">
        <v>0.85386041666666668</v>
      </c>
      <c r="D1882" t="s">
        <v>129</v>
      </c>
      <c r="E1882" t="s">
        <v>130</v>
      </c>
      <c r="F1882">
        <v>2.04</v>
      </c>
      <c r="G1882" t="s">
        <v>130</v>
      </c>
      <c r="H1882">
        <v>35.683999999999997</v>
      </c>
      <c r="I1882">
        <v>-117.55500000000001</v>
      </c>
      <c r="J1882">
        <v>10.8</v>
      </c>
      <c r="K1882" t="s">
        <v>131</v>
      </c>
      <c r="L1882">
        <v>57</v>
      </c>
      <c r="M1882">
        <v>0.16</v>
      </c>
      <c r="N1882">
        <v>0.2</v>
      </c>
      <c r="O1882">
        <v>0.36</v>
      </c>
      <c r="P1882">
        <v>0</v>
      </c>
      <c r="Q1882">
        <v>142</v>
      </c>
      <c r="R1882">
        <v>79</v>
      </c>
      <c r="S1882">
        <v>168</v>
      </c>
      <c r="T1882">
        <v>25</v>
      </c>
      <c r="U1882">
        <v>35</v>
      </c>
      <c r="V1882">
        <v>23</v>
      </c>
      <c r="W1882">
        <v>15</v>
      </c>
      <c r="X1882" t="s">
        <v>133</v>
      </c>
      <c r="Y1882">
        <v>74</v>
      </c>
      <c r="Z1882">
        <v>33</v>
      </c>
      <c r="AA1882">
        <v>12</v>
      </c>
      <c r="AB1882">
        <v>137</v>
      </c>
    </row>
    <row r="1883" spans="1:28" x14ac:dyDescent="0.2">
      <c r="A1883" s="4">
        <v>38536927</v>
      </c>
      <c r="B1883" s="1">
        <v>43657</v>
      </c>
      <c r="C1883" s="13">
        <v>0.85608530092592583</v>
      </c>
      <c r="D1883" t="s">
        <v>129</v>
      </c>
      <c r="E1883" t="s">
        <v>130</v>
      </c>
      <c r="F1883">
        <v>2.0299999999999998</v>
      </c>
      <c r="G1883" t="s">
        <v>130</v>
      </c>
      <c r="H1883">
        <v>35.871000000000002</v>
      </c>
      <c r="I1883">
        <v>-117.745</v>
      </c>
      <c r="J1883">
        <v>8.8000000000000007</v>
      </c>
      <c r="K1883" t="s">
        <v>131</v>
      </c>
      <c r="L1883">
        <v>55</v>
      </c>
      <c r="M1883">
        <v>0.16</v>
      </c>
      <c r="N1883">
        <v>0.19</v>
      </c>
      <c r="O1883">
        <v>0.63</v>
      </c>
      <c r="P1883">
        <v>0</v>
      </c>
      <c r="Q1883">
        <v>168</v>
      </c>
      <c r="R1883">
        <v>42</v>
      </c>
      <c r="S1883">
        <v>-149</v>
      </c>
      <c r="T1883">
        <v>16</v>
      </c>
      <c r="U1883">
        <v>17</v>
      </c>
      <c r="V1883">
        <v>21</v>
      </c>
      <c r="W1883">
        <v>11</v>
      </c>
      <c r="X1883" t="s">
        <v>131</v>
      </c>
      <c r="Y1883">
        <v>100</v>
      </c>
      <c r="Z1883">
        <v>41</v>
      </c>
      <c r="AA1883">
        <v>14</v>
      </c>
      <c r="AB1883">
        <v>103</v>
      </c>
    </row>
    <row r="1884" spans="1:28" x14ac:dyDescent="0.2">
      <c r="A1884" s="4">
        <v>38536967</v>
      </c>
      <c r="B1884" s="1">
        <v>43657</v>
      </c>
      <c r="C1884" s="13">
        <v>0.85898645833333331</v>
      </c>
      <c r="D1884" t="s">
        <v>129</v>
      </c>
      <c r="E1884" t="s">
        <v>130</v>
      </c>
      <c r="F1884">
        <v>2.23</v>
      </c>
      <c r="G1884" t="s">
        <v>130</v>
      </c>
      <c r="H1884">
        <v>35.697000000000003</v>
      </c>
      <c r="I1884">
        <v>-117.54900000000001</v>
      </c>
      <c r="J1884">
        <v>6</v>
      </c>
      <c r="K1884" t="s">
        <v>131</v>
      </c>
      <c r="L1884">
        <v>63</v>
      </c>
      <c r="M1884">
        <v>0.19</v>
      </c>
      <c r="N1884">
        <v>0.22</v>
      </c>
      <c r="O1884">
        <v>0.59</v>
      </c>
      <c r="P1884">
        <v>0</v>
      </c>
      <c r="Q1884">
        <v>300</v>
      </c>
      <c r="R1884">
        <v>39</v>
      </c>
      <c r="S1884">
        <v>66</v>
      </c>
      <c r="T1884">
        <v>22</v>
      </c>
      <c r="U1884">
        <v>18</v>
      </c>
      <c r="V1884">
        <v>25</v>
      </c>
      <c r="W1884">
        <v>36</v>
      </c>
      <c r="X1884" t="s">
        <v>131</v>
      </c>
      <c r="Y1884">
        <v>98</v>
      </c>
      <c r="Z1884">
        <v>19</v>
      </c>
      <c r="AA1884">
        <v>18</v>
      </c>
      <c r="AB1884">
        <v>152</v>
      </c>
    </row>
    <row r="1885" spans="1:28" x14ac:dyDescent="0.2">
      <c r="A1885" s="4">
        <v>38536983</v>
      </c>
      <c r="B1885" s="1">
        <v>43657</v>
      </c>
      <c r="C1885" s="13">
        <v>0.86044212962962963</v>
      </c>
      <c r="D1885" t="s">
        <v>129</v>
      </c>
      <c r="E1885" t="s">
        <v>130</v>
      </c>
      <c r="F1885">
        <v>2.46</v>
      </c>
      <c r="G1885" t="s">
        <v>130</v>
      </c>
      <c r="H1885">
        <v>35.811</v>
      </c>
      <c r="I1885">
        <v>-117.633</v>
      </c>
      <c r="J1885">
        <v>1.9</v>
      </c>
      <c r="K1885" t="s">
        <v>131</v>
      </c>
      <c r="L1885">
        <v>62</v>
      </c>
      <c r="M1885">
        <v>0.15</v>
      </c>
      <c r="N1885">
        <v>0.17</v>
      </c>
      <c r="O1885">
        <v>0.28000000000000003</v>
      </c>
      <c r="P1885">
        <v>0</v>
      </c>
      <c r="Q1885">
        <v>100</v>
      </c>
      <c r="R1885">
        <v>4</v>
      </c>
      <c r="S1885">
        <v>-92</v>
      </c>
      <c r="T1885">
        <v>17</v>
      </c>
      <c r="U1885">
        <v>20</v>
      </c>
      <c r="V1885">
        <v>24</v>
      </c>
      <c r="W1885">
        <v>4</v>
      </c>
      <c r="X1885" t="s">
        <v>131</v>
      </c>
      <c r="Y1885">
        <v>98</v>
      </c>
      <c r="Z1885">
        <v>76</v>
      </c>
      <c r="AA1885">
        <v>23</v>
      </c>
      <c r="AB1885">
        <v>39</v>
      </c>
    </row>
    <row r="1886" spans="1:28" x14ac:dyDescent="0.2">
      <c r="A1886" s="4">
        <v>38537071</v>
      </c>
      <c r="B1886" s="1">
        <v>43657</v>
      </c>
      <c r="C1886" s="13">
        <v>0.86734733796296304</v>
      </c>
      <c r="D1886" t="s">
        <v>129</v>
      </c>
      <c r="E1886" t="s">
        <v>130</v>
      </c>
      <c r="F1886">
        <v>2</v>
      </c>
      <c r="G1886" t="s">
        <v>130</v>
      </c>
      <c r="H1886">
        <v>35.688000000000002</v>
      </c>
      <c r="I1886">
        <v>-117.517</v>
      </c>
      <c r="J1886">
        <v>6.3</v>
      </c>
      <c r="K1886" t="s">
        <v>131</v>
      </c>
      <c r="L1886">
        <v>58</v>
      </c>
      <c r="M1886">
        <v>0.16</v>
      </c>
      <c r="N1886">
        <v>0.21</v>
      </c>
      <c r="O1886">
        <v>0.49</v>
      </c>
      <c r="P1886">
        <v>0</v>
      </c>
      <c r="Q1886">
        <v>314</v>
      </c>
      <c r="R1886">
        <v>81</v>
      </c>
      <c r="S1886">
        <v>178</v>
      </c>
      <c r="T1886">
        <v>20</v>
      </c>
      <c r="U1886">
        <v>15</v>
      </c>
      <c r="V1886">
        <v>24</v>
      </c>
      <c r="W1886">
        <v>26</v>
      </c>
      <c r="X1886" t="s">
        <v>131</v>
      </c>
      <c r="Y1886">
        <v>98</v>
      </c>
      <c r="Z1886">
        <v>21</v>
      </c>
      <c r="AA1886">
        <v>11</v>
      </c>
      <c r="AB1886">
        <v>172</v>
      </c>
    </row>
    <row r="1887" spans="1:28" ht="17" x14ac:dyDescent="0.25">
      <c r="A1887" s="3">
        <v>38537263</v>
      </c>
      <c r="B1887" s="1">
        <v>43657</v>
      </c>
      <c r="C1887" s="13">
        <v>0.88113854166666661</v>
      </c>
      <c r="D1887" t="s">
        <v>129</v>
      </c>
      <c r="E1887" t="s">
        <v>130</v>
      </c>
      <c r="F1887">
        <v>2.33</v>
      </c>
      <c r="G1887" t="s">
        <v>130</v>
      </c>
      <c r="H1887">
        <v>35.753</v>
      </c>
      <c r="I1887">
        <v>-117.593</v>
      </c>
      <c r="J1887">
        <v>9.1</v>
      </c>
      <c r="K1887" t="s">
        <v>131</v>
      </c>
      <c r="L1887">
        <v>58</v>
      </c>
      <c r="M1887">
        <v>0.18</v>
      </c>
      <c r="N1887">
        <v>0.22</v>
      </c>
      <c r="O1887">
        <v>0.62</v>
      </c>
      <c r="P1887">
        <v>0</v>
      </c>
      <c r="Q1887">
        <v>145</v>
      </c>
      <c r="R1887">
        <v>61</v>
      </c>
      <c r="S1887">
        <v>133</v>
      </c>
      <c r="T1887">
        <v>39</v>
      </c>
      <c r="U1887">
        <v>34</v>
      </c>
      <c r="V1887">
        <v>24</v>
      </c>
      <c r="W1887">
        <v>11</v>
      </c>
      <c r="X1887" t="s">
        <v>134</v>
      </c>
      <c r="Y1887">
        <v>48</v>
      </c>
      <c r="Z1887">
        <v>39</v>
      </c>
      <c r="AA1887">
        <v>18</v>
      </c>
      <c r="AB1887">
        <v>99</v>
      </c>
    </row>
    <row r="1888" spans="1:28" x14ac:dyDescent="0.2">
      <c r="A1888" s="4">
        <v>38537591</v>
      </c>
      <c r="B1888" s="1">
        <v>43657</v>
      </c>
      <c r="C1888" s="13">
        <v>0.90045694444444446</v>
      </c>
      <c r="D1888" t="s">
        <v>129</v>
      </c>
      <c r="E1888" t="s">
        <v>130</v>
      </c>
      <c r="F1888">
        <v>2.67</v>
      </c>
      <c r="G1888" t="s">
        <v>130</v>
      </c>
      <c r="H1888">
        <v>35.728000000000002</v>
      </c>
      <c r="I1888">
        <v>-117.547</v>
      </c>
      <c r="J1888">
        <v>8.1</v>
      </c>
      <c r="K1888" t="s">
        <v>131</v>
      </c>
      <c r="L1888">
        <v>73</v>
      </c>
      <c r="M1888">
        <v>0.11</v>
      </c>
      <c r="N1888">
        <v>0.13</v>
      </c>
      <c r="O1888">
        <v>0.28999999999999998</v>
      </c>
      <c r="P1888">
        <v>0</v>
      </c>
      <c r="Q1888">
        <v>91</v>
      </c>
      <c r="R1888">
        <v>44</v>
      </c>
      <c r="S1888">
        <v>75</v>
      </c>
      <c r="T1888">
        <v>16</v>
      </c>
      <c r="U1888">
        <v>15</v>
      </c>
      <c r="V1888">
        <v>23</v>
      </c>
      <c r="W1888">
        <v>11</v>
      </c>
      <c r="X1888" t="s">
        <v>131</v>
      </c>
      <c r="Y1888">
        <v>100</v>
      </c>
      <c r="Z1888">
        <v>27</v>
      </c>
      <c r="AA1888">
        <v>22</v>
      </c>
      <c r="AB1888">
        <v>104</v>
      </c>
    </row>
    <row r="1889" spans="1:28" ht="17" x14ac:dyDescent="0.25">
      <c r="A1889" s="3">
        <v>38537735</v>
      </c>
      <c r="B1889" s="1">
        <v>43657</v>
      </c>
      <c r="C1889" s="13">
        <v>0.90999328703703697</v>
      </c>
      <c r="D1889" t="s">
        <v>129</v>
      </c>
      <c r="E1889" t="s">
        <v>130</v>
      </c>
      <c r="F1889">
        <v>2.1800000000000002</v>
      </c>
      <c r="G1889" t="s">
        <v>130</v>
      </c>
      <c r="H1889">
        <v>35.701000000000001</v>
      </c>
      <c r="I1889">
        <v>-117.532</v>
      </c>
      <c r="J1889">
        <v>9.8000000000000007</v>
      </c>
      <c r="K1889" t="s">
        <v>131</v>
      </c>
      <c r="L1889">
        <v>56</v>
      </c>
      <c r="M1889">
        <v>0.13</v>
      </c>
      <c r="N1889">
        <v>0.17</v>
      </c>
      <c r="O1889">
        <v>0.33</v>
      </c>
      <c r="P1889">
        <v>0</v>
      </c>
      <c r="Q1889">
        <v>1</v>
      </c>
      <c r="R1889">
        <v>35</v>
      </c>
      <c r="S1889">
        <v>101</v>
      </c>
      <c r="T1889">
        <v>57</v>
      </c>
      <c r="U1889">
        <v>57</v>
      </c>
      <c r="V1889">
        <v>8</v>
      </c>
      <c r="W1889">
        <v>42</v>
      </c>
      <c r="X1889" t="s">
        <v>134</v>
      </c>
      <c r="Y1889">
        <v>16</v>
      </c>
      <c r="Z1889">
        <v>50</v>
      </c>
      <c r="AA1889">
        <v>1</v>
      </c>
      <c r="AB1889">
        <v>107</v>
      </c>
    </row>
    <row r="1890" spans="1:28" x14ac:dyDescent="0.2">
      <c r="A1890" s="4">
        <v>38537751</v>
      </c>
      <c r="B1890" s="1">
        <v>43657</v>
      </c>
      <c r="C1890" s="13">
        <v>0.9112813657407407</v>
      </c>
      <c r="D1890" t="s">
        <v>129</v>
      </c>
      <c r="E1890" t="s">
        <v>130</v>
      </c>
      <c r="F1890">
        <v>2.41</v>
      </c>
      <c r="G1890" t="s">
        <v>130</v>
      </c>
      <c r="H1890">
        <v>35.665999999999997</v>
      </c>
      <c r="I1890">
        <v>-117.501</v>
      </c>
      <c r="J1890">
        <v>7.3</v>
      </c>
      <c r="K1890" t="s">
        <v>131</v>
      </c>
      <c r="L1890">
        <v>58</v>
      </c>
      <c r="M1890">
        <v>0.16</v>
      </c>
      <c r="N1890">
        <v>0.22</v>
      </c>
      <c r="O1890">
        <v>0.38</v>
      </c>
      <c r="P1890">
        <v>0</v>
      </c>
      <c r="Q1890">
        <v>328</v>
      </c>
      <c r="R1890">
        <v>57</v>
      </c>
      <c r="S1890">
        <v>-165</v>
      </c>
      <c r="T1890">
        <v>15</v>
      </c>
      <c r="U1890">
        <v>18</v>
      </c>
      <c r="V1890">
        <v>26</v>
      </c>
      <c r="W1890">
        <v>13</v>
      </c>
      <c r="X1890" t="s">
        <v>131</v>
      </c>
      <c r="Y1890">
        <v>100</v>
      </c>
      <c r="Z1890">
        <v>24</v>
      </c>
      <c r="AA1890">
        <v>23</v>
      </c>
      <c r="AB1890">
        <v>130</v>
      </c>
    </row>
    <row r="1891" spans="1:28" ht="17" x14ac:dyDescent="0.25">
      <c r="A1891" s="3">
        <v>38537903</v>
      </c>
      <c r="B1891" s="1">
        <v>43657</v>
      </c>
      <c r="C1891" s="13">
        <v>0.92033634259259267</v>
      </c>
      <c r="D1891" t="s">
        <v>129</v>
      </c>
      <c r="E1891" t="s">
        <v>130</v>
      </c>
      <c r="F1891">
        <v>2</v>
      </c>
      <c r="G1891" t="s">
        <v>130</v>
      </c>
      <c r="H1891">
        <v>35.661000000000001</v>
      </c>
      <c r="I1891">
        <v>-117.49299999999999</v>
      </c>
      <c r="J1891">
        <v>8.3000000000000007</v>
      </c>
      <c r="K1891" t="s">
        <v>131</v>
      </c>
      <c r="L1891">
        <v>54</v>
      </c>
      <c r="M1891">
        <v>0.17</v>
      </c>
      <c r="N1891">
        <v>0.25</v>
      </c>
      <c r="O1891">
        <v>0.42</v>
      </c>
      <c r="P1891">
        <v>0</v>
      </c>
      <c r="Q1891">
        <v>156</v>
      </c>
      <c r="R1891">
        <v>75</v>
      </c>
      <c r="S1891">
        <v>-127</v>
      </c>
      <c r="T1891">
        <v>36</v>
      </c>
      <c r="U1891">
        <v>39</v>
      </c>
      <c r="V1891">
        <v>19</v>
      </c>
      <c r="W1891">
        <v>28</v>
      </c>
      <c r="X1891" t="s">
        <v>132</v>
      </c>
      <c r="Y1891">
        <v>57</v>
      </c>
      <c r="Z1891">
        <v>25</v>
      </c>
      <c r="AA1891">
        <v>13</v>
      </c>
      <c r="AB1891">
        <v>133</v>
      </c>
    </row>
    <row r="1892" spans="1:28" x14ac:dyDescent="0.2">
      <c r="A1892" s="4">
        <v>38538279</v>
      </c>
      <c r="B1892" s="1">
        <v>43657</v>
      </c>
      <c r="C1892" s="13">
        <v>0.94465810185185184</v>
      </c>
      <c r="D1892" t="s">
        <v>129</v>
      </c>
      <c r="E1892" t="s">
        <v>130</v>
      </c>
      <c r="F1892">
        <v>2</v>
      </c>
      <c r="G1892" t="s">
        <v>130</v>
      </c>
      <c r="H1892">
        <v>35.899000000000001</v>
      </c>
      <c r="I1892">
        <v>-117.675</v>
      </c>
      <c r="J1892">
        <v>2.1</v>
      </c>
      <c r="K1892" t="s">
        <v>131</v>
      </c>
      <c r="L1892">
        <v>49</v>
      </c>
      <c r="M1892">
        <v>0.15</v>
      </c>
      <c r="N1892">
        <v>0.18</v>
      </c>
      <c r="O1892">
        <v>0.28999999999999998</v>
      </c>
      <c r="P1892">
        <v>0</v>
      </c>
      <c r="Q1892">
        <v>349</v>
      </c>
      <c r="R1892">
        <v>82</v>
      </c>
      <c r="S1892">
        <v>-165</v>
      </c>
      <c r="T1892">
        <v>20</v>
      </c>
      <c r="U1892">
        <v>26</v>
      </c>
      <c r="V1892">
        <v>19</v>
      </c>
      <c r="W1892">
        <v>19</v>
      </c>
      <c r="X1892" t="s">
        <v>131</v>
      </c>
      <c r="Y1892">
        <v>87</v>
      </c>
      <c r="Z1892">
        <v>76</v>
      </c>
      <c r="AA1892">
        <v>13</v>
      </c>
      <c r="AB1892">
        <v>40</v>
      </c>
    </row>
    <row r="1893" spans="1:28" x14ac:dyDescent="0.2">
      <c r="A1893" s="4">
        <v>38538375</v>
      </c>
      <c r="B1893" s="1">
        <v>43657</v>
      </c>
      <c r="C1893" s="13">
        <v>0.95171585648148149</v>
      </c>
      <c r="D1893" t="s">
        <v>129</v>
      </c>
      <c r="E1893" t="s">
        <v>130</v>
      </c>
      <c r="F1893">
        <v>2.5099999999999998</v>
      </c>
      <c r="G1893" t="s">
        <v>130</v>
      </c>
      <c r="H1893">
        <v>35.875</v>
      </c>
      <c r="I1893">
        <v>-117.699</v>
      </c>
      <c r="J1893">
        <v>5.2</v>
      </c>
      <c r="K1893" t="s">
        <v>131</v>
      </c>
      <c r="L1893">
        <v>80</v>
      </c>
      <c r="M1893">
        <v>0.18</v>
      </c>
      <c r="N1893">
        <v>0.16</v>
      </c>
      <c r="O1893">
        <v>0.54</v>
      </c>
      <c r="P1893">
        <v>0</v>
      </c>
      <c r="Q1893">
        <v>306</v>
      </c>
      <c r="R1893">
        <v>81</v>
      </c>
      <c r="S1893">
        <v>177</v>
      </c>
      <c r="T1893">
        <v>15</v>
      </c>
      <c r="U1893">
        <v>17</v>
      </c>
      <c r="V1893">
        <v>25</v>
      </c>
      <c r="W1893">
        <v>10</v>
      </c>
      <c r="X1893" t="s">
        <v>131</v>
      </c>
      <c r="Y1893">
        <v>100</v>
      </c>
      <c r="Z1893">
        <v>42</v>
      </c>
      <c r="AA1893">
        <v>24</v>
      </c>
      <c r="AB1893">
        <v>83</v>
      </c>
    </row>
    <row r="1894" spans="1:28" x14ac:dyDescent="0.2">
      <c r="A1894" s="4">
        <v>38538703</v>
      </c>
      <c r="B1894" s="1">
        <v>43657</v>
      </c>
      <c r="C1894" s="13">
        <v>0.97091157407407414</v>
      </c>
      <c r="D1894" t="s">
        <v>129</v>
      </c>
      <c r="E1894" t="s">
        <v>130</v>
      </c>
      <c r="F1894">
        <v>2.35</v>
      </c>
      <c r="G1894" t="s">
        <v>130</v>
      </c>
      <c r="H1894">
        <v>35.665999999999997</v>
      </c>
      <c r="I1894">
        <v>-117.459</v>
      </c>
      <c r="J1894">
        <v>8.6</v>
      </c>
      <c r="K1894" t="s">
        <v>131</v>
      </c>
      <c r="L1894">
        <v>65</v>
      </c>
      <c r="M1894">
        <v>0.17</v>
      </c>
      <c r="N1894">
        <v>0.23</v>
      </c>
      <c r="O1894">
        <v>0.38</v>
      </c>
      <c r="P1894">
        <v>0</v>
      </c>
      <c r="Q1894">
        <v>298</v>
      </c>
      <c r="R1894">
        <v>72</v>
      </c>
      <c r="S1894">
        <v>-178</v>
      </c>
      <c r="T1894">
        <v>24</v>
      </c>
      <c r="U1894">
        <v>22</v>
      </c>
      <c r="V1894">
        <v>28</v>
      </c>
      <c r="W1894">
        <v>9</v>
      </c>
      <c r="X1894" t="s">
        <v>131</v>
      </c>
      <c r="Y1894">
        <v>80</v>
      </c>
      <c r="Z1894">
        <v>27</v>
      </c>
      <c r="AA1894">
        <v>20</v>
      </c>
      <c r="AB1894">
        <v>125</v>
      </c>
    </row>
    <row r="1895" spans="1:28" ht="17" x14ac:dyDescent="0.25">
      <c r="A1895" s="3">
        <v>38538911</v>
      </c>
      <c r="B1895" s="1">
        <v>43657</v>
      </c>
      <c r="C1895" s="13">
        <v>0.98434386574074073</v>
      </c>
      <c r="D1895" t="s">
        <v>129</v>
      </c>
      <c r="E1895" t="s">
        <v>130</v>
      </c>
      <c r="F1895">
        <v>2.96</v>
      </c>
      <c r="G1895" t="s">
        <v>130</v>
      </c>
      <c r="H1895">
        <v>35.935000000000002</v>
      </c>
      <c r="I1895">
        <v>-117.745</v>
      </c>
      <c r="J1895">
        <v>2.1</v>
      </c>
      <c r="K1895" t="s">
        <v>131</v>
      </c>
      <c r="L1895">
        <v>118</v>
      </c>
      <c r="M1895">
        <v>0.17</v>
      </c>
      <c r="N1895">
        <v>0.11</v>
      </c>
      <c r="O1895">
        <v>0.18</v>
      </c>
      <c r="P1895">
        <v>0</v>
      </c>
      <c r="Q1895">
        <v>300</v>
      </c>
      <c r="R1895">
        <v>84</v>
      </c>
      <c r="S1895">
        <v>174</v>
      </c>
      <c r="T1895">
        <v>14</v>
      </c>
      <c r="U1895">
        <v>17</v>
      </c>
      <c r="V1895">
        <v>26</v>
      </c>
      <c r="W1895">
        <v>14</v>
      </c>
      <c r="X1895" t="s">
        <v>131</v>
      </c>
      <c r="Y1895">
        <v>99</v>
      </c>
      <c r="Z1895">
        <v>69</v>
      </c>
      <c r="AA1895">
        <v>19</v>
      </c>
      <c r="AB1895">
        <v>39</v>
      </c>
    </row>
    <row r="1896" spans="1:28" ht="17" x14ac:dyDescent="0.25">
      <c r="A1896" s="3">
        <v>38538991</v>
      </c>
      <c r="B1896" s="1">
        <v>43657</v>
      </c>
      <c r="C1896" s="13">
        <v>0.98979942129629628</v>
      </c>
      <c r="D1896" t="s">
        <v>129</v>
      </c>
      <c r="E1896" t="s">
        <v>130</v>
      </c>
      <c r="F1896">
        <v>4.1399999999999997</v>
      </c>
      <c r="G1896" t="s">
        <v>47</v>
      </c>
      <c r="H1896">
        <v>35.950000000000003</v>
      </c>
      <c r="I1896">
        <v>-117.703</v>
      </c>
      <c r="J1896">
        <v>4.3</v>
      </c>
      <c r="K1896" t="s">
        <v>131</v>
      </c>
      <c r="L1896">
        <v>164</v>
      </c>
      <c r="M1896">
        <v>0.18</v>
      </c>
      <c r="N1896">
        <v>0.11</v>
      </c>
      <c r="O1896">
        <v>0.23</v>
      </c>
      <c r="P1896">
        <v>0</v>
      </c>
      <c r="Q1896">
        <v>346</v>
      </c>
      <c r="R1896">
        <v>82</v>
      </c>
      <c r="S1896">
        <v>-174</v>
      </c>
      <c r="T1896">
        <v>13</v>
      </c>
      <c r="U1896">
        <v>13</v>
      </c>
      <c r="V1896">
        <v>59</v>
      </c>
      <c r="W1896">
        <v>3</v>
      </c>
      <c r="X1896" t="s">
        <v>131</v>
      </c>
      <c r="Y1896">
        <v>100</v>
      </c>
      <c r="Z1896">
        <v>67</v>
      </c>
      <c r="AA1896">
        <v>45</v>
      </c>
      <c r="AB1896">
        <v>53</v>
      </c>
    </row>
    <row r="1897" spans="1:28" x14ac:dyDescent="0.2">
      <c r="A1897" s="4">
        <v>38539031</v>
      </c>
      <c r="B1897" s="1">
        <v>43657</v>
      </c>
      <c r="C1897" s="13">
        <v>0.99385393518518528</v>
      </c>
      <c r="D1897" t="s">
        <v>129</v>
      </c>
      <c r="E1897" t="s">
        <v>130</v>
      </c>
      <c r="F1897">
        <v>3.46</v>
      </c>
      <c r="G1897" t="s">
        <v>130</v>
      </c>
      <c r="H1897">
        <v>35.54</v>
      </c>
      <c r="I1897">
        <v>-117.386</v>
      </c>
      <c r="J1897">
        <v>5</v>
      </c>
      <c r="K1897" t="s">
        <v>131</v>
      </c>
      <c r="L1897">
        <v>147</v>
      </c>
      <c r="M1897">
        <v>0.14000000000000001</v>
      </c>
      <c r="N1897">
        <v>0.09</v>
      </c>
      <c r="O1897">
        <v>0.16</v>
      </c>
      <c r="P1897">
        <v>0</v>
      </c>
      <c r="Q1897">
        <v>313</v>
      </c>
      <c r="R1897">
        <v>75</v>
      </c>
      <c r="S1897">
        <v>-160</v>
      </c>
      <c r="T1897">
        <v>12</v>
      </c>
      <c r="U1897">
        <v>13</v>
      </c>
      <c r="V1897">
        <v>40</v>
      </c>
      <c r="W1897">
        <v>14</v>
      </c>
      <c r="X1897" t="s">
        <v>131</v>
      </c>
      <c r="Y1897">
        <v>100</v>
      </c>
      <c r="Z1897">
        <v>51</v>
      </c>
      <c r="AA1897">
        <v>53</v>
      </c>
      <c r="AB1897">
        <v>74</v>
      </c>
    </row>
    <row r="1898" spans="1:28" x14ac:dyDescent="0.2">
      <c r="A1898" s="4">
        <v>38539039</v>
      </c>
      <c r="B1898" s="1">
        <v>43657</v>
      </c>
      <c r="C1898" s="13">
        <v>0.99481736111111108</v>
      </c>
      <c r="D1898" t="s">
        <v>129</v>
      </c>
      <c r="E1898" t="s">
        <v>130</v>
      </c>
      <c r="F1898">
        <v>3.64</v>
      </c>
      <c r="G1898" t="s">
        <v>47</v>
      </c>
      <c r="H1898">
        <v>35.945999999999998</v>
      </c>
      <c r="I1898">
        <v>-117.699</v>
      </c>
      <c r="J1898">
        <v>4.8</v>
      </c>
      <c r="K1898" t="s">
        <v>131</v>
      </c>
      <c r="L1898">
        <v>144</v>
      </c>
      <c r="M1898">
        <v>0.15</v>
      </c>
      <c r="N1898">
        <v>0.1</v>
      </c>
      <c r="O1898">
        <v>0.19</v>
      </c>
      <c r="P1898">
        <v>0</v>
      </c>
      <c r="Q1898">
        <v>347</v>
      </c>
      <c r="R1898">
        <v>88</v>
      </c>
      <c r="S1898">
        <v>-158</v>
      </c>
      <c r="T1898">
        <v>15</v>
      </c>
      <c r="U1898">
        <v>15</v>
      </c>
      <c r="V1898">
        <v>47</v>
      </c>
      <c r="W1898">
        <v>10</v>
      </c>
      <c r="X1898" t="s">
        <v>131</v>
      </c>
      <c r="Y1898">
        <v>99</v>
      </c>
      <c r="Z1898">
        <v>54</v>
      </c>
      <c r="AA1898">
        <v>47</v>
      </c>
      <c r="AB1898">
        <v>70</v>
      </c>
    </row>
    <row r="1899" spans="1:28" x14ac:dyDescent="0.2">
      <c r="A1899" s="4">
        <v>38539087</v>
      </c>
      <c r="B1899" s="1">
        <v>43657</v>
      </c>
      <c r="C1899" s="13">
        <v>0.99792361111111116</v>
      </c>
      <c r="D1899" t="s">
        <v>129</v>
      </c>
      <c r="E1899" t="s">
        <v>130</v>
      </c>
      <c r="F1899">
        <v>2.0499999999999998</v>
      </c>
      <c r="G1899" t="s">
        <v>130</v>
      </c>
      <c r="H1899">
        <v>35.954999999999998</v>
      </c>
      <c r="I1899">
        <v>-117.708</v>
      </c>
      <c r="J1899">
        <v>2.8</v>
      </c>
      <c r="K1899" t="s">
        <v>131</v>
      </c>
      <c r="L1899">
        <v>51</v>
      </c>
      <c r="M1899">
        <v>0.16</v>
      </c>
      <c r="N1899">
        <v>0.17</v>
      </c>
      <c r="O1899">
        <v>0.22</v>
      </c>
      <c r="P1899">
        <v>0</v>
      </c>
      <c r="Q1899">
        <v>342</v>
      </c>
      <c r="R1899">
        <v>81</v>
      </c>
      <c r="S1899">
        <v>-162</v>
      </c>
      <c r="T1899">
        <v>24</v>
      </c>
      <c r="U1899">
        <v>21</v>
      </c>
      <c r="V1899">
        <v>18</v>
      </c>
      <c r="W1899">
        <v>23</v>
      </c>
      <c r="X1899" t="s">
        <v>131</v>
      </c>
      <c r="Y1899">
        <v>93</v>
      </c>
      <c r="Z1899">
        <v>60</v>
      </c>
      <c r="AA1899">
        <v>11</v>
      </c>
      <c r="AB1899">
        <v>74</v>
      </c>
    </row>
    <row r="1900" spans="1:28" x14ac:dyDescent="0.2">
      <c r="A1900" s="4">
        <v>38539143</v>
      </c>
      <c r="B1900" s="1">
        <v>43658</v>
      </c>
      <c r="C1900" s="13">
        <v>2.428935185185185E-3</v>
      </c>
      <c r="D1900" t="s">
        <v>129</v>
      </c>
      <c r="E1900" t="s">
        <v>130</v>
      </c>
      <c r="F1900">
        <v>2</v>
      </c>
      <c r="G1900" t="s">
        <v>130</v>
      </c>
      <c r="H1900">
        <v>35.945</v>
      </c>
      <c r="I1900">
        <v>-117.705</v>
      </c>
      <c r="J1900">
        <v>2.7</v>
      </c>
      <c r="K1900" t="s">
        <v>131</v>
      </c>
      <c r="L1900">
        <v>57</v>
      </c>
      <c r="M1900">
        <v>0.18</v>
      </c>
      <c r="N1900">
        <v>0.19</v>
      </c>
      <c r="O1900">
        <v>0.25</v>
      </c>
      <c r="P1900">
        <v>0</v>
      </c>
      <c r="Q1900">
        <v>304</v>
      </c>
      <c r="R1900">
        <v>87</v>
      </c>
      <c r="S1900">
        <v>169</v>
      </c>
      <c r="T1900">
        <v>21</v>
      </c>
      <c r="U1900">
        <v>18</v>
      </c>
      <c r="V1900">
        <v>19</v>
      </c>
      <c r="W1900">
        <v>3</v>
      </c>
      <c r="X1900" t="s">
        <v>131</v>
      </c>
      <c r="Y1900">
        <v>97</v>
      </c>
      <c r="Z1900">
        <v>61</v>
      </c>
      <c r="AA1900">
        <v>15</v>
      </c>
      <c r="AB1900">
        <v>50</v>
      </c>
    </row>
    <row r="1901" spans="1:28" x14ac:dyDescent="0.2">
      <c r="A1901" s="4">
        <v>38539215</v>
      </c>
      <c r="B1901" s="1">
        <v>43658</v>
      </c>
      <c r="C1901" s="13">
        <v>5.6329861111111103E-3</v>
      </c>
      <c r="D1901" t="s">
        <v>129</v>
      </c>
      <c r="E1901" t="s">
        <v>130</v>
      </c>
      <c r="F1901">
        <v>3.21</v>
      </c>
      <c r="G1901" t="s">
        <v>130</v>
      </c>
      <c r="H1901">
        <v>35.945</v>
      </c>
      <c r="I1901">
        <v>-117.373</v>
      </c>
      <c r="J1901">
        <v>2.7</v>
      </c>
      <c r="K1901" t="s">
        <v>131</v>
      </c>
      <c r="L1901">
        <v>136</v>
      </c>
      <c r="M1901">
        <v>0.15</v>
      </c>
      <c r="N1901">
        <v>0.11</v>
      </c>
      <c r="O1901">
        <v>0.32</v>
      </c>
      <c r="P1901">
        <v>0</v>
      </c>
      <c r="Q1901">
        <v>299</v>
      </c>
      <c r="R1901">
        <v>67</v>
      </c>
      <c r="S1901">
        <v>171</v>
      </c>
      <c r="T1901">
        <v>13</v>
      </c>
      <c r="U1901">
        <v>14</v>
      </c>
      <c r="V1901">
        <v>46</v>
      </c>
      <c r="W1901">
        <v>8</v>
      </c>
      <c r="X1901" t="s">
        <v>131</v>
      </c>
      <c r="Y1901">
        <v>100</v>
      </c>
      <c r="Z1901">
        <v>66</v>
      </c>
      <c r="AA1901">
        <v>48</v>
      </c>
      <c r="AB1901">
        <v>58</v>
      </c>
    </row>
    <row r="1902" spans="1:28" x14ac:dyDescent="0.2">
      <c r="A1902" s="4">
        <v>38539527</v>
      </c>
      <c r="B1902" s="1">
        <v>43658</v>
      </c>
      <c r="C1902" s="13">
        <v>2.3242824074074075E-2</v>
      </c>
      <c r="D1902" t="s">
        <v>129</v>
      </c>
      <c r="E1902" t="s">
        <v>130</v>
      </c>
      <c r="F1902">
        <v>2.37</v>
      </c>
      <c r="G1902" t="s">
        <v>130</v>
      </c>
      <c r="H1902">
        <v>35.723999999999997</v>
      </c>
      <c r="I1902">
        <v>-117.60599999999999</v>
      </c>
      <c r="J1902">
        <v>10.4</v>
      </c>
      <c r="K1902" t="s">
        <v>131</v>
      </c>
      <c r="L1902">
        <v>62</v>
      </c>
      <c r="M1902">
        <v>0.19</v>
      </c>
      <c r="N1902">
        <v>0.24</v>
      </c>
      <c r="O1902">
        <v>0.49</v>
      </c>
      <c r="P1902">
        <v>0</v>
      </c>
      <c r="Q1902">
        <v>206</v>
      </c>
      <c r="R1902">
        <v>45</v>
      </c>
      <c r="S1902">
        <v>-82</v>
      </c>
      <c r="T1902">
        <v>20</v>
      </c>
      <c r="U1902">
        <v>19</v>
      </c>
      <c r="V1902">
        <v>24</v>
      </c>
      <c r="W1902">
        <v>22</v>
      </c>
      <c r="X1902" t="s">
        <v>131</v>
      </c>
      <c r="Y1902">
        <v>97</v>
      </c>
      <c r="Z1902">
        <v>37</v>
      </c>
      <c r="AA1902">
        <v>19</v>
      </c>
      <c r="AB1902">
        <v>113</v>
      </c>
    </row>
    <row r="1903" spans="1:28" ht="17" x14ac:dyDescent="0.25">
      <c r="A1903" s="3">
        <v>38539879</v>
      </c>
      <c r="B1903" s="1">
        <v>43658</v>
      </c>
      <c r="C1903" s="13">
        <v>5.0645370370370368E-2</v>
      </c>
      <c r="D1903" t="s">
        <v>129</v>
      </c>
      <c r="E1903" t="s">
        <v>130</v>
      </c>
      <c r="F1903">
        <v>2.11</v>
      </c>
      <c r="G1903" t="s">
        <v>130</v>
      </c>
      <c r="H1903">
        <v>35.646999999999998</v>
      </c>
      <c r="I1903">
        <v>-117.462</v>
      </c>
      <c r="J1903">
        <v>6.4</v>
      </c>
      <c r="K1903" t="s">
        <v>131</v>
      </c>
      <c r="L1903">
        <v>46</v>
      </c>
      <c r="M1903">
        <v>0.2</v>
      </c>
      <c r="N1903">
        <v>0.28999999999999998</v>
      </c>
      <c r="O1903">
        <v>0.54</v>
      </c>
      <c r="P1903">
        <v>0</v>
      </c>
      <c r="Q1903">
        <v>356</v>
      </c>
      <c r="R1903">
        <v>45</v>
      </c>
      <c r="S1903">
        <v>-137</v>
      </c>
      <c r="T1903">
        <v>41</v>
      </c>
      <c r="U1903">
        <v>38</v>
      </c>
      <c r="V1903">
        <v>17</v>
      </c>
      <c r="W1903">
        <v>15</v>
      </c>
      <c r="X1903" t="s">
        <v>134</v>
      </c>
      <c r="Y1903">
        <v>48</v>
      </c>
      <c r="Z1903">
        <v>25</v>
      </c>
      <c r="AA1903">
        <v>10</v>
      </c>
      <c r="AB1903">
        <v>126</v>
      </c>
    </row>
    <row r="1904" spans="1:28" x14ac:dyDescent="0.2">
      <c r="A1904" s="4">
        <v>38540319</v>
      </c>
      <c r="B1904" s="1">
        <v>43658</v>
      </c>
      <c r="C1904" s="13">
        <v>7.470532407407407E-2</v>
      </c>
      <c r="D1904" t="s">
        <v>129</v>
      </c>
      <c r="E1904" t="s">
        <v>130</v>
      </c>
      <c r="F1904">
        <v>2.25</v>
      </c>
      <c r="G1904" t="s">
        <v>130</v>
      </c>
      <c r="H1904">
        <v>35.869999999999997</v>
      </c>
      <c r="I1904">
        <v>-117.69799999999999</v>
      </c>
      <c r="J1904">
        <v>7.1</v>
      </c>
      <c r="K1904" t="s">
        <v>131</v>
      </c>
      <c r="L1904">
        <v>59</v>
      </c>
      <c r="M1904">
        <v>0.19</v>
      </c>
      <c r="N1904">
        <v>0.23</v>
      </c>
      <c r="O1904">
        <v>0.61</v>
      </c>
      <c r="P1904">
        <v>0</v>
      </c>
      <c r="Q1904">
        <v>306</v>
      </c>
      <c r="R1904">
        <v>83</v>
      </c>
      <c r="S1904">
        <v>167</v>
      </c>
      <c r="T1904">
        <v>19</v>
      </c>
      <c r="U1904">
        <v>23</v>
      </c>
      <c r="V1904">
        <v>23</v>
      </c>
      <c r="W1904">
        <v>31</v>
      </c>
      <c r="X1904" t="s">
        <v>131</v>
      </c>
      <c r="Y1904">
        <v>96</v>
      </c>
      <c r="Z1904">
        <v>31</v>
      </c>
      <c r="AA1904">
        <v>15</v>
      </c>
      <c r="AB1904">
        <v>124</v>
      </c>
    </row>
    <row r="1905" spans="1:28" x14ac:dyDescent="0.2">
      <c r="A1905" s="4">
        <v>38540415</v>
      </c>
      <c r="B1905" s="1">
        <v>43658</v>
      </c>
      <c r="C1905" s="13">
        <v>8.0864004629629629E-2</v>
      </c>
      <c r="D1905" t="s">
        <v>129</v>
      </c>
      <c r="E1905" t="s">
        <v>130</v>
      </c>
      <c r="F1905">
        <v>2.16</v>
      </c>
      <c r="G1905" t="s">
        <v>130</v>
      </c>
      <c r="H1905">
        <v>35.552999999999997</v>
      </c>
      <c r="I1905">
        <v>-117.41500000000001</v>
      </c>
      <c r="J1905">
        <v>10.199999999999999</v>
      </c>
      <c r="K1905" t="s">
        <v>131</v>
      </c>
      <c r="L1905">
        <v>62</v>
      </c>
      <c r="M1905">
        <v>0.18</v>
      </c>
      <c r="N1905">
        <v>0.21</v>
      </c>
      <c r="O1905">
        <v>0.33</v>
      </c>
      <c r="P1905">
        <v>0</v>
      </c>
      <c r="Q1905">
        <v>136</v>
      </c>
      <c r="R1905">
        <v>83</v>
      </c>
      <c r="S1905">
        <v>178</v>
      </c>
      <c r="T1905">
        <v>20</v>
      </c>
      <c r="U1905">
        <v>19</v>
      </c>
      <c r="V1905">
        <v>29</v>
      </c>
      <c r="W1905">
        <v>4</v>
      </c>
      <c r="X1905" t="s">
        <v>131</v>
      </c>
      <c r="Y1905">
        <v>99</v>
      </c>
      <c r="Z1905">
        <v>31</v>
      </c>
      <c r="AA1905">
        <v>17</v>
      </c>
      <c r="AB1905">
        <v>131</v>
      </c>
    </row>
    <row r="1906" spans="1:28" x14ac:dyDescent="0.2">
      <c r="A1906" s="4">
        <v>38540423</v>
      </c>
      <c r="B1906" s="1">
        <v>43658</v>
      </c>
      <c r="C1906" s="13">
        <v>8.175972222222222E-2</v>
      </c>
      <c r="D1906" t="s">
        <v>129</v>
      </c>
      <c r="E1906" t="s">
        <v>130</v>
      </c>
      <c r="F1906">
        <v>2.36</v>
      </c>
      <c r="G1906" t="s">
        <v>130</v>
      </c>
      <c r="H1906">
        <v>35.561</v>
      </c>
      <c r="I1906">
        <v>-117.342</v>
      </c>
      <c r="J1906">
        <v>1.8</v>
      </c>
      <c r="K1906" t="s">
        <v>131</v>
      </c>
      <c r="L1906">
        <v>62</v>
      </c>
      <c r="M1906">
        <v>0.21</v>
      </c>
      <c r="N1906">
        <v>0.26</v>
      </c>
      <c r="O1906">
        <v>0.36</v>
      </c>
      <c r="P1906">
        <v>0</v>
      </c>
      <c r="Q1906">
        <v>115</v>
      </c>
      <c r="R1906">
        <v>74</v>
      </c>
      <c r="S1906">
        <v>168</v>
      </c>
      <c r="T1906">
        <v>25</v>
      </c>
      <c r="U1906">
        <v>26</v>
      </c>
      <c r="V1906">
        <v>24</v>
      </c>
      <c r="W1906">
        <v>5</v>
      </c>
      <c r="X1906" t="s">
        <v>133</v>
      </c>
      <c r="Y1906">
        <v>89</v>
      </c>
      <c r="Z1906">
        <v>72</v>
      </c>
      <c r="AA1906">
        <v>19</v>
      </c>
      <c r="AB1906">
        <v>34</v>
      </c>
    </row>
    <row r="1907" spans="1:28" x14ac:dyDescent="0.2">
      <c r="A1907" s="4">
        <v>38540599</v>
      </c>
      <c r="B1907" s="1">
        <v>43658</v>
      </c>
      <c r="C1907" s="13">
        <v>9.1851041666666675E-2</v>
      </c>
      <c r="D1907" t="s">
        <v>129</v>
      </c>
      <c r="E1907" t="s">
        <v>130</v>
      </c>
      <c r="F1907">
        <v>2.1</v>
      </c>
      <c r="G1907" t="s">
        <v>130</v>
      </c>
      <c r="H1907">
        <v>35.954999999999998</v>
      </c>
      <c r="I1907">
        <v>-117.708</v>
      </c>
      <c r="J1907">
        <v>2.9</v>
      </c>
      <c r="K1907" t="s">
        <v>131</v>
      </c>
      <c r="L1907">
        <v>47</v>
      </c>
      <c r="M1907">
        <v>0.16</v>
      </c>
      <c r="N1907">
        <v>0.18</v>
      </c>
      <c r="O1907">
        <v>0.28000000000000003</v>
      </c>
      <c r="P1907">
        <v>0</v>
      </c>
      <c r="Q1907">
        <v>161</v>
      </c>
      <c r="R1907">
        <v>73</v>
      </c>
      <c r="S1907">
        <v>-142</v>
      </c>
      <c r="T1907">
        <v>25</v>
      </c>
      <c r="U1907">
        <v>19</v>
      </c>
      <c r="V1907">
        <v>19</v>
      </c>
      <c r="W1907">
        <v>5</v>
      </c>
      <c r="X1907" t="s">
        <v>131</v>
      </c>
      <c r="Y1907">
        <v>88</v>
      </c>
      <c r="Z1907">
        <v>61</v>
      </c>
      <c r="AA1907">
        <v>12</v>
      </c>
      <c r="AB1907">
        <v>54</v>
      </c>
    </row>
    <row r="1908" spans="1:28" ht="17" x14ac:dyDescent="0.25">
      <c r="A1908" s="3">
        <v>38540687</v>
      </c>
      <c r="B1908" s="1">
        <v>43658</v>
      </c>
      <c r="C1908" s="13">
        <v>0.10044699074074075</v>
      </c>
      <c r="D1908" t="s">
        <v>129</v>
      </c>
      <c r="E1908" t="s">
        <v>130</v>
      </c>
      <c r="F1908">
        <v>2.5099999999999998</v>
      </c>
      <c r="G1908" t="s">
        <v>130</v>
      </c>
      <c r="H1908">
        <v>35.685000000000002</v>
      </c>
      <c r="I1908">
        <v>-117.547</v>
      </c>
      <c r="J1908">
        <v>5.2</v>
      </c>
      <c r="K1908" t="s">
        <v>131</v>
      </c>
      <c r="L1908">
        <v>78</v>
      </c>
      <c r="M1908">
        <v>0.11</v>
      </c>
      <c r="N1908">
        <v>0.12</v>
      </c>
      <c r="O1908">
        <v>0.19</v>
      </c>
      <c r="P1908">
        <v>0</v>
      </c>
      <c r="Q1908">
        <v>32</v>
      </c>
      <c r="R1908">
        <v>83</v>
      </c>
      <c r="S1908">
        <v>-162</v>
      </c>
      <c r="T1908">
        <v>20</v>
      </c>
      <c r="U1908">
        <v>20</v>
      </c>
      <c r="V1908">
        <v>28</v>
      </c>
      <c r="W1908">
        <v>11</v>
      </c>
      <c r="X1908" t="s">
        <v>131</v>
      </c>
      <c r="Y1908">
        <v>97</v>
      </c>
      <c r="Z1908">
        <v>53</v>
      </c>
      <c r="AA1908">
        <v>20</v>
      </c>
      <c r="AB1908">
        <v>74</v>
      </c>
    </row>
    <row r="1909" spans="1:28" x14ac:dyDescent="0.2">
      <c r="A1909" s="4">
        <v>38540895</v>
      </c>
      <c r="B1909" s="1">
        <v>43658</v>
      </c>
      <c r="C1909" s="13">
        <v>0.11593298611111112</v>
      </c>
      <c r="D1909" t="s">
        <v>129</v>
      </c>
      <c r="E1909" t="s">
        <v>130</v>
      </c>
      <c r="F1909">
        <v>2.39</v>
      </c>
      <c r="G1909" t="s">
        <v>130</v>
      </c>
      <c r="H1909">
        <v>35.677999999999997</v>
      </c>
      <c r="I1909">
        <v>-117.518</v>
      </c>
      <c r="J1909">
        <v>7</v>
      </c>
      <c r="K1909" t="s">
        <v>131</v>
      </c>
      <c r="L1909">
        <v>61</v>
      </c>
      <c r="M1909">
        <v>0.18</v>
      </c>
      <c r="N1909">
        <v>0.22</v>
      </c>
      <c r="O1909">
        <v>0.49</v>
      </c>
      <c r="P1909">
        <v>0</v>
      </c>
      <c r="Q1909">
        <v>331</v>
      </c>
      <c r="R1909">
        <v>83</v>
      </c>
      <c r="S1909">
        <v>179</v>
      </c>
      <c r="T1909">
        <v>18</v>
      </c>
      <c r="U1909">
        <v>17</v>
      </c>
      <c r="V1909">
        <v>25</v>
      </c>
      <c r="W1909">
        <v>34</v>
      </c>
      <c r="X1909" t="s">
        <v>131</v>
      </c>
      <c r="Y1909">
        <v>100</v>
      </c>
      <c r="Z1909">
        <v>20</v>
      </c>
      <c r="AA1909">
        <v>20</v>
      </c>
      <c r="AB1909">
        <v>148</v>
      </c>
    </row>
    <row r="1910" spans="1:28" x14ac:dyDescent="0.2">
      <c r="A1910" s="4">
        <v>38541351</v>
      </c>
      <c r="B1910" s="1">
        <v>43658</v>
      </c>
      <c r="C1910" s="13">
        <v>0.14332766203703703</v>
      </c>
      <c r="D1910" t="s">
        <v>129</v>
      </c>
      <c r="E1910" t="s">
        <v>130</v>
      </c>
      <c r="F1910">
        <v>3.05</v>
      </c>
      <c r="G1910" t="s">
        <v>130</v>
      </c>
      <c r="H1910">
        <v>35.868000000000002</v>
      </c>
      <c r="I1910">
        <v>-117.70399999999999</v>
      </c>
      <c r="J1910">
        <v>5.6</v>
      </c>
      <c r="K1910" t="s">
        <v>131</v>
      </c>
      <c r="L1910">
        <v>110</v>
      </c>
      <c r="M1910">
        <v>0.15</v>
      </c>
      <c r="N1910">
        <v>0.11</v>
      </c>
      <c r="O1910">
        <v>0.34</v>
      </c>
      <c r="P1910">
        <v>0</v>
      </c>
      <c r="Q1910">
        <v>314</v>
      </c>
      <c r="R1910">
        <v>67</v>
      </c>
      <c r="S1910">
        <v>-160</v>
      </c>
      <c r="T1910">
        <v>14</v>
      </c>
      <c r="U1910">
        <v>11</v>
      </c>
      <c r="V1910">
        <v>37</v>
      </c>
      <c r="W1910">
        <v>9</v>
      </c>
      <c r="X1910" t="s">
        <v>131</v>
      </c>
      <c r="Y1910">
        <v>100</v>
      </c>
      <c r="Z1910">
        <v>41</v>
      </c>
      <c r="AA1910">
        <v>40</v>
      </c>
      <c r="AB1910">
        <v>80</v>
      </c>
    </row>
    <row r="1911" spans="1:28" x14ac:dyDescent="0.2">
      <c r="A1911" s="4">
        <v>38541359</v>
      </c>
      <c r="B1911" s="1">
        <v>43658</v>
      </c>
      <c r="C1911" s="13">
        <v>0.14437141203703704</v>
      </c>
      <c r="D1911" t="s">
        <v>129</v>
      </c>
      <c r="E1911" t="s">
        <v>130</v>
      </c>
      <c r="F1911">
        <v>3.94</v>
      </c>
      <c r="G1911" t="s">
        <v>47</v>
      </c>
      <c r="H1911">
        <v>35.94</v>
      </c>
      <c r="I1911">
        <v>-117.379</v>
      </c>
      <c r="J1911">
        <v>1.9</v>
      </c>
      <c r="K1911" t="s">
        <v>131</v>
      </c>
      <c r="L1911">
        <v>154</v>
      </c>
      <c r="M1911">
        <v>0.19</v>
      </c>
      <c r="N1911">
        <v>0.12</v>
      </c>
      <c r="O1911">
        <v>0.28999999999999998</v>
      </c>
      <c r="P1911">
        <v>0</v>
      </c>
      <c r="Q1911">
        <v>312</v>
      </c>
      <c r="R1911">
        <v>53</v>
      </c>
      <c r="S1911">
        <v>-180</v>
      </c>
      <c r="T1911">
        <v>21</v>
      </c>
      <c r="U1911">
        <v>16</v>
      </c>
      <c r="V1911">
        <v>60</v>
      </c>
      <c r="W1911">
        <v>12</v>
      </c>
      <c r="X1911" t="s">
        <v>131</v>
      </c>
      <c r="Y1911">
        <v>93</v>
      </c>
      <c r="Z1911">
        <v>73</v>
      </c>
      <c r="AA1911">
        <v>63</v>
      </c>
      <c r="AB1911">
        <v>49</v>
      </c>
    </row>
    <row r="1912" spans="1:28" x14ac:dyDescent="0.2">
      <c r="A1912" s="4">
        <v>38541391</v>
      </c>
      <c r="B1912" s="1">
        <v>43658</v>
      </c>
      <c r="C1912" s="13">
        <v>0.14742384259259259</v>
      </c>
      <c r="D1912" t="s">
        <v>129</v>
      </c>
      <c r="E1912" t="s">
        <v>130</v>
      </c>
      <c r="F1912">
        <v>3.21</v>
      </c>
      <c r="G1912" t="s">
        <v>130</v>
      </c>
      <c r="H1912">
        <v>35.887999999999998</v>
      </c>
      <c r="I1912">
        <v>-117.724</v>
      </c>
      <c r="J1912">
        <v>4.9000000000000004</v>
      </c>
      <c r="K1912" t="s">
        <v>131</v>
      </c>
      <c r="L1912">
        <v>146</v>
      </c>
      <c r="M1912">
        <v>0.16</v>
      </c>
      <c r="N1912">
        <v>0.1</v>
      </c>
      <c r="O1912">
        <v>0.21</v>
      </c>
      <c r="P1912">
        <v>0</v>
      </c>
      <c r="Q1912">
        <v>332</v>
      </c>
      <c r="R1912">
        <v>89</v>
      </c>
      <c r="S1912">
        <v>176</v>
      </c>
      <c r="T1912">
        <v>14</v>
      </c>
      <c r="U1912">
        <v>11</v>
      </c>
      <c r="V1912">
        <v>58</v>
      </c>
      <c r="W1912">
        <v>12</v>
      </c>
      <c r="X1912" t="s">
        <v>131</v>
      </c>
      <c r="Y1912">
        <v>100</v>
      </c>
      <c r="Z1912">
        <v>53</v>
      </c>
      <c r="AA1912">
        <v>55</v>
      </c>
      <c r="AB1912">
        <v>75</v>
      </c>
    </row>
    <row r="1913" spans="1:28" x14ac:dyDescent="0.2">
      <c r="A1913" s="4">
        <v>38541847</v>
      </c>
      <c r="B1913" s="1">
        <v>43658</v>
      </c>
      <c r="C1913" s="13">
        <v>0.18766817129629629</v>
      </c>
      <c r="D1913" t="s">
        <v>129</v>
      </c>
      <c r="E1913" t="s">
        <v>130</v>
      </c>
      <c r="F1913">
        <v>2.94</v>
      </c>
      <c r="G1913" t="s">
        <v>130</v>
      </c>
      <c r="H1913">
        <v>35.695999999999998</v>
      </c>
      <c r="I1913">
        <v>-117.52500000000001</v>
      </c>
      <c r="J1913">
        <v>8.1999999999999993</v>
      </c>
      <c r="K1913" t="s">
        <v>131</v>
      </c>
      <c r="L1913">
        <v>132</v>
      </c>
      <c r="M1913">
        <v>0.14000000000000001</v>
      </c>
      <c r="N1913">
        <v>0.1</v>
      </c>
      <c r="O1913">
        <v>0.22</v>
      </c>
      <c r="P1913">
        <v>0</v>
      </c>
      <c r="Q1913">
        <v>129</v>
      </c>
      <c r="R1913">
        <v>42</v>
      </c>
      <c r="S1913">
        <v>-153</v>
      </c>
      <c r="T1913">
        <v>11</v>
      </c>
      <c r="U1913">
        <v>11</v>
      </c>
      <c r="V1913">
        <v>41</v>
      </c>
      <c r="W1913">
        <v>18</v>
      </c>
      <c r="X1913" t="s">
        <v>131</v>
      </c>
      <c r="Y1913">
        <v>100</v>
      </c>
      <c r="Z1913">
        <v>34</v>
      </c>
      <c r="AA1913">
        <v>45</v>
      </c>
      <c r="AB1913">
        <v>87</v>
      </c>
    </row>
    <row r="1914" spans="1:28" ht="17" x14ac:dyDescent="0.25">
      <c r="A1914" s="3">
        <v>38542039</v>
      </c>
      <c r="B1914" s="1">
        <v>43658</v>
      </c>
      <c r="C1914" s="13">
        <v>0.1988908564814815</v>
      </c>
      <c r="D1914" t="s">
        <v>129</v>
      </c>
      <c r="E1914" t="s">
        <v>130</v>
      </c>
      <c r="F1914">
        <v>2.64</v>
      </c>
      <c r="G1914" t="s">
        <v>130</v>
      </c>
      <c r="H1914">
        <v>35.942</v>
      </c>
      <c r="I1914">
        <v>-117.375</v>
      </c>
      <c r="J1914">
        <v>1.9</v>
      </c>
      <c r="K1914" t="s">
        <v>131</v>
      </c>
      <c r="L1914">
        <v>94</v>
      </c>
      <c r="M1914">
        <v>0.16</v>
      </c>
      <c r="N1914">
        <v>0.15</v>
      </c>
      <c r="O1914">
        <v>0.33</v>
      </c>
      <c r="P1914">
        <v>0</v>
      </c>
      <c r="Q1914">
        <v>312</v>
      </c>
      <c r="R1914">
        <v>80</v>
      </c>
      <c r="S1914">
        <v>-174</v>
      </c>
      <c r="T1914">
        <v>20</v>
      </c>
      <c r="U1914">
        <v>20</v>
      </c>
      <c r="V1914">
        <v>27</v>
      </c>
      <c r="W1914">
        <v>16</v>
      </c>
      <c r="X1914" t="s">
        <v>131</v>
      </c>
      <c r="Y1914">
        <v>97</v>
      </c>
      <c r="Z1914">
        <v>73</v>
      </c>
      <c r="AA1914">
        <v>19</v>
      </c>
      <c r="AB1914">
        <v>50</v>
      </c>
    </row>
    <row r="1915" spans="1:28" x14ac:dyDescent="0.2">
      <c r="A1915" s="4">
        <v>38542183</v>
      </c>
      <c r="B1915" s="1">
        <v>43658</v>
      </c>
      <c r="C1915" s="13">
        <v>0.20550405092592591</v>
      </c>
      <c r="D1915" t="s">
        <v>129</v>
      </c>
      <c r="E1915" t="s">
        <v>130</v>
      </c>
      <c r="F1915">
        <v>2.06</v>
      </c>
      <c r="G1915" t="s">
        <v>130</v>
      </c>
      <c r="H1915">
        <v>35.677999999999997</v>
      </c>
      <c r="I1915">
        <v>-117.422</v>
      </c>
      <c r="J1915">
        <v>4.5</v>
      </c>
      <c r="K1915" t="s">
        <v>131</v>
      </c>
      <c r="L1915">
        <v>62</v>
      </c>
      <c r="M1915">
        <v>0.17</v>
      </c>
      <c r="N1915">
        <v>0.23</v>
      </c>
      <c r="O1915">
        <v>0.46</v>
      </c>
      <c r="P1915">
        <v>0</v>
      </c>
      <c r="Q1915">
        <v>190</v>
      </c>
      <c r="R1915">
        <v>89</v>
      </c>
      <c r="S1915">
        <v>171</v>
      </c>
      <c r="T1915">
        <v>10</v>
      </c>
      <c r="U1915">
        <v>12</v>
      </c>
      <c r="V1915">
        <v>23</v>
      </c>
      <c r="W1915">
        <v>19</v>
      </c>
      <c r="X1915" t="s">
        <v>131</v>
      </c>
      <c r="Y1915">
        <v>100</v>
      </c>
      <c r="Z1915">
        <v>47</v>
      </c>
      <c r="AA1915">
        <v>18</v>
      </c>
      <c r="AB1915">
        <v>71</v>
      </c>
    </row>
    <row r="1916" spans="1:28" x14ac:dyDescent="0.2">
      <c r="A1916" s="4">
        <v>38542231</v>
      </c>
      <c r="B1916" s="1">
        <v>43658</v>
      </c>
      <c r="C1916" s="13">
        <v>0.20731122685185185</v>
      </c>
      <c r="D1916" t="s">
        <v>129</v>
      </c>
      <c r="E1916" t="s">
        <v>130</v>
      </c>
      <c r="F1916">
        <v>2.4300000000000002</v>
      </c>
      <c r="G1916" t="s">
        <v>130</v>
      </c>
      <c r="H1916">
        <v>35.603999999999999</v>
      </c>
      <c r="I1916">
        <v>-117.46299999999999</v>
      </c>
      <c r="J1916">
        <v>3.8</v>
      </c>
      <c r="K1916" t="s">
        <v>131</v>
      </c>
      <c r="L1916">
        <v>59</v>
      </c>
      <c r="M1916">
        <v>0.19</v>
      </c>
      <c r="N1916">
        <v>0.23</v>
      </c>
      <c r="O1916">
        <v>0.37</v>
      </c>
      <c r="P1916">
        <v>0</v>
      </c>
      <c r="Q1916">
        <v>144</v>
      </c>
      <c r="R1916">
        <v>88</v>
      </c>
      <c r="S1916">
        <v>-163</v>
      </c>
      <c r="T1916">
        <v>20</v>
      </c>
      <c r="U1916">
        <v>24</v>
      </c>
      <c r="V1916">
        <v>24</v>
      </c>
      <c r="W1916">
        <v>20</v>
      </c>
      <c r="X1916" t="s">
        <v>131</v>
      </c>
      <c r="Y1916">
        <v>93</v>
      </c>
      <c r="Z1916">
        <v>58</v>
      </c>
      <c r="AA1916">
        <v>11</v>
      </c>
      <c r="AB1916">
        <v>80</v>
      </c>
    </row>
    <row r="1917" spans="1:28" ht="17" x14ac:dyDescent="0.25">
      <c r="A1917" s="3">
        <v>38543183</v>
      </c>
      <c r="B1917" s="1">
        <v>43658</v>
      </c>
      <c r="C1917" s="13">
        <v>0.26104386574074073</v>
      </c>
      <c r="D1917" t="s">
        <v>129</v>
      </c>
      <c r="E1917" t="s">
        <v>130</v>
      </c>
      <c r="F1917">
        <v>2.34</v>
      </c>
      <c r="G1917" t="s">
        <v>130</v>
      </c>
      <c r="H1917">
        <v>35.700000000000003</v>
      </c>
      <c r="I1917">
        <v>-117.51600000000001</v>
      </c>
      <c r="J1917">
        <v>7.2</v>
      </c>
      <c r="K1917" t="s">
        <v>131</v>
      </c>
      <c r="L1917">
        <v>64</v>
      </c>
      <c r="M1917">
        <v>0.21</v>
      </c>
      <c r="N1917">
        <v>0.26</v>
      </c>
      <c r="O1917">
        <v>0.56999999999999995</v>
      </c>
      <c r="P1917">
        <v>0</v>
      </c>
      <c r="Q1917">
        <v>88</v>
      </c>
      <c r="R1917">
        <v>41</v>
      </c>
      <c r="S1917">
        <v>-49</v>
      </c>
      <c r="T1917">
        <v>38</v>
      </c>
      <c r="U1917">
        <v>41</v>
      </c>
      <c r="V1917">
        <v>20</v>
      </c>
      <c r="W1917">
        <v>28</v>
      </c>
      <c r="X1917" t="s">
        <v>134</v>
      </c>
      <c r="Y1917">
        <v>50</v>
      </c>
      <c r="Z1917">
        <v>26</v>
      </c>
      <c r="AA1917">
        <v>19</v>
      </c>
      <c r="AB1917">
        <v>130</v>
      </c>
    </row>
    <row r="1918" spans="1:28" x14ac:dyDescent="0.2">
      <c r="A1918" s="4">
        <v>38543223</v>
      </c>
      <c r="B1918" s="1">
        <v>43658</v>
      </c>
      <c r="C1918" s="13">
        <v>0.26325474537037036</v>
      </c>
      <c r="D1918" t="s">
        <v>129</v>
      </c>
      <c r="E1918" t="s">
        <v>130</v>
      </c>
      <c r="F1918">
        <v>2.2999999999999998</v>
      </c>
      <c r="G1918" t="s">
        <v>130</v>
      </c>
      <c r="H1918">
        <v>35.773000000000003</v>
      </c>
      <c r="I1918">
        <v>-117.59699999999999</v>
      </c>
      <c r="J1918">
        <v>5.7</v>
      </c>
      <c r="K1918" t="s">
        <v>131</v>
      </c>
      <c r="L1918">
        <v>56</v>
      </c>
      <c r="M1918">
        <v>0.16</v>
      </c>
      <c r="N1918">
        <v>0.21</v>
      </c>
      <c r="O1918">
        <v>0.64</v>
      </c>
      <c r="P1918">
        <v>0</v>
      </c>
      <c r="Q1918">
        <v>340</v>
      </c>
      <c r="R1918">
        <v>89</v>
      </c>
      <c r="S1918">
        <v>-138</v>
      </c>
      <c r="T1918">
        <v>12</v>
      </c>
      <c r="U1918">
        <v>15</v>
      </c>
      <c r="V1918">
        <v>25</v>
      </c>
      <c r="W1918">
        <v>20</v>
      </c>
      <c r="X1918" t="s">
        <v>131</v>
      </c>
      <c r="Y1918">
        <v>100</v>
      </c>
      <c r="Z1918">
        <v>68</v>
      </c>
      <c r="AA1918">
        <v>19</v>
      </c>
      <c r="AB1918">
        <v>28</v>
      </c>
    </row>
    <row r="1919" spans="1:28" x14ac:dyDescent="0.2">
      <c r="A1919" s="4">
        <v>38543247</v>
      </c>
      <c r="B1919" s="1">
        <v>43658</v>
      </c>
      <c r="C1919" s="13">
        <v>0.26445358796296298</v>
      </c>
      <c r="D1919" t="s">
        <v>129</v>
      </c>
      <c r="E1919" t="s">
        <v>130</v>
      </c>
      <c r="F1919">
        <v>2.2999999999999998</v>
      </c>
      <c r="G1919" t="s">
        <v>130</v>
      </c>
      <c r="H1919">
        <v>35.546999999999997</v>
      </c>
      <c r="I1919">
        <v>-117.378</v>
      </c>
      <c r="J1919">
        <v>2.2999999999999998</v>
      </c>
      <c r="K1919" t="s">
        <v>131</v>
      </c>
      <c r="L1919">
        <v>53</v>
      </c>
      <c r="M1919">
        <v>0.26</v>
      </c>
      <c r="N1919">
        <v>0.28000000000000003</v>
      </c>
      <c r="O1919">
        <v>0.32</v>
      </c>
      <c r="P1919">
        <v>0</v>
      </c>
      <c r="Q1919">
        <v>286</v>
      </c>
      <c r="R1919">
        <v>70</v>
      </c>
      <c r="S1919">
        <v>163</v>
      </c>
      <c r="T1919">
        <v>22</v>
      </c>
      <c r="U1919">
        <v>28</v>
      </c>
      <c r="V1919">
        <v>20</v>
      </c>
      <c r="W1919">
        <v>24</v>
      </c>
      <c r="X1919" t="s">
        <v>133</v>
      </c>
      <c r="Y1919">
        <v>90</v>
      </c>
      <c r="Z1919">
        <v>62</v>
      </c>
      <c r="AA1919">
        <v>11</v>
      </c>
      <c r="AB1919">
        <v>63</v>
      </c>
    </row>
    <row r="1920" spans="1:28" x14ac:dyDescent="0.2">
      <c r="A1920" s="4">
        <v>38543295</v>
      </c>
      <c r="B1920" s="1">
        <v>43658</v>
      </c>
      <c r="C1920" s="13">
        <v>0.26720162037037037</v>
      </c>
      <c r="D1920" t="s">
        <v>129</v>
      </c>
      <c r="E1920" t="s">
        <v>130</v>
      </c>
      <c r="F1920">
        <v>2</v>
      </c>
      <c r="G1920" t="s">
        <v>130</v>
      </c>
      <c r="H1920">
        <v>35.619999999999997</v>
      </c>
      <c r="I1920">
        <v>-117.419</v>
      </c>
      <c r="J1920">
        <v>6.7</v>
      </c>
      <c r="K1920" t="s">
        <v>131</v>
      </c>
      <c r="L1920">
        <v>59</v>
      </c>
      <c r="M1920">
        <v>0.17</v>
      </c>
      <c r="N1920">
        <v>0.25</v>
      </c>
      <c r="O1920">
        <v>0.36</v>
      </c>
      <c r="P1920">
        <v>0</v>
      </c>
      <c r="Q1920">
        <v>324</v>
      </c>
      <c r="R1920">
        <v>77</v>
      </c>
      <c r="S1920">
        <v>-177</v>
      </c>
      <c r="T1920">
        <v>28</v>
      </c>
      <c r="U1920">
        <v>26</v>
      </c>
      <c r="V1920">
        <v>18</v>
      </c>
      <c r="W1920">
        <v>40</v>
      </c>
      <c r="X1920" t="s">
        <v>133</v>
      </c>
      <c r="Y1920">
        <v>77</v>
      </c>
      <c r="Z1920">
        <v>26</v>
      </c>
      <c r="AA1920">
        <v>13</v>
      </c>
      <c r="AB1920">
        <v>129</v>
      </c>
    </row>
    <row r="1921" spans="1:28" x14ac:dyDescent="0.2">
      <c r="A1921" s="4">
        <v>38543327</v>
      </c>
      <c r="B1921" s="1">
        <v>43658</v>
      </c>
      <c r="C1921" s="13">
        <v>0.26867905092592592</v>
      </c>
      <c r="D1921" t="s">
        <v>129</v>
      </c>
      <c r="E1921" t="s">
        <v>130</v>
      </c>
      <c r="F1921">
        <v>2.02</v>
      </c>
      <c r="G1921" t="s">
        <v>130</v>
      </c>
      <c r="H1921">
        <v>35.904000000000003</v>
      </c>
      <c r="I1921">
        <v>-117.7</v>
      </c>
      <c r="J1921">
        <v>2.6</v>
      </c>
      <c r="K1921" t="s">
        <v>131</v>
      </c>
      <c r="L1921">
        <v>56</v>
      </c>
      <c r="M1921">
        <v>0.19</v>
      </c>
      <c r="N1921">
        <v>0.21</v>
      </c>
      <c r="O1921">
        <v>0.27</v>
      </c>
      <c r="P1921">
        <v>0</v>
      </c>
      <c r="Q1921">
        <v>141</v>
      </c>
      <c r="R1921">
        <v>75</v>
      </c>
      <c r="S1921">
        <v>-169</v>
      </c>
      <c r="T1921">
        <v>22</v>
      </c>
      <c r="U1921">
        <v>21</v>
      </c>
      <c r="V1921">
        <v>20</v>
      </c>
      <c r="W1921">
        <v>23</v>
      </c>
      <c r="X1921" t="s">
        <v>131</v>
      </c>
      <c r="Y1921">
        <v>96</v>
      </c>
      <c r="Z1921">
        <v>66</v>
      </c>
      <c r="AA1921">
        <v>13</v>
      </c>
      <c r="AB1921">
        <v>42</v>
      </c>
    </row>
    <row r="1922" spans="1:28" ht="17" x14ac:dyDescent="0.25">
      <c r="A1922" s="3">
        <v>38543543</v>
      </c>
      <c r="B1922" s="1">
        <v>43658</v>
      </c>
      <c r="C1922" s="13">
        <v>0.28409016203703702</v>
      </c>
      <c r="D1922" t="s">
        <v>129</v>
      </c>
      <c r="E1922" t="s">
        <v>130</v>
      </c>
      <c r="F1922">
        <v>2.76</v>
      </c>
      <c r="G1922" t="s">
        <v>130</v>
      </c>
      <c r="H1922">
        <v>35.619</v>
      </c>
      <c r="I1922">
        <v>-117.419</v>
      </c>
      <c r="J1922">
        <v>6.5</v>
      </c>
      <c r="K1922" t="s">
        <v>131</v>
      </c>
      <c r="L1922">
        <v>81</v>
      </c>
      <c r="M1922">
        <v>0.16</v>
      </c>
      <c r="N1922">
        <v>0.18</v>
      </c>
      <c r="O1922">
        <v>0.3</v>
      </c>
      <c r="P1922">
        <v>0</v>
      </c>
      <c r="Q1922">
        <v>292</v>
      </c>
      <c r="R1922">
        <v>52</v>
      </c>
      <c r="S1922">
        <v>165</v>
      </c>
      <c r="T1922">
        <v>20</v>
      </c>
      <c r="U1922">
        <v>14</v>
      </c>
      <c r="V1922">
        <v>23</v>
      </c>
      <c r="W1922">
        <v>3</v>
      </c>
      <c r="X1922" t="s">
        <v>131</v>
      </c>
      <c r="Y1922">
        <v>98</v>
      </c>
      <c r="Z1922">
        <v>23</v>
      </c>
      <c r="AA1922">
        <v>23</v>
      </c>
      <c r="AB1922">
        <v>125</v>
      </c>
    </row>
    <row r="1923" spans="1:28" x14ac:dyDescent="0.2">
      <c r="A1923" s="4">
        <v>38543599</v>
      </c>
      <c r="B1923" s="1">
        <v>43658</v>
      </c>
      <c r="C1923" s="13">
        <v>0.28713969907407405</v>
      </c>
      <c r="D1923" t="s">
        <v>129</v>
      </c>
      <c r="E1923" t="s">
        <v>130</v>
      </c>
      <c r="F1923">
        <v>2.2599999999999998</v>
      </c>
      <c r="G1923" t="s">
        <v>130</v>
      </c>
      <c r="H1923">
        <v>35.56</v>
      </c>
      <c r="I1923">
        <v>-117.395</v>
      </c>
      <c r="J1923">
        <v>1.8</v>
      </c>
      <c r="K1923" t="s">
        <v>131</v>
      </c>
      <c r="L1923">
        <v>52</v>
      </c>
      <c r="M1923">
        <v>0.25</v>
      </c>
      <c r="N1923">
        <v>0.35</v>
      </c>
      <c r="O1923">
        <v>0.41</v>
      </c>
      <c r="P1923">
        <v>0</v>
      </c>
      <c r="Q1923">
        <v>12</v>
      </c>
      <c r="R1923">
        <v>13</v>
      </c>
      <c r="S1923">
        <v>-58</v>
      </c>
      <c r="T1923">
        <v>26</v>
      </c>
      <c r="U1923">
        <v>30</v>
      </c>
      <c r="V1923">
        <v>24</v>
      </c>
      <c r="W1923">
        <v>27</v>
      </c>
      <c r="X1923" t="s">
        <v>133</v>
      </c>
      <c r="Y1923">
        <v>74</v>
      </c>
      <c r="Z1923">
        <v>68</v>
      </c>
      <c r="AA1923">
        <v>18</v>
      </c>
      <c r="AB1923">
        <v>52</v>
      </c>
    </row>
    <row r="1924" spans="1:28" x14ac:dyDescent="0.2">
      <c r="A1924" s="4">
        <v>38543863</v>
      </c>
      <c r="B1924" s="1">
        <v>43658</v>
      </c>
      <c r="C1924" s="13">
        <v>0.30399918981481483</v>
      </c>
      <c r="D1924" t="s">
        <v>129</v>
      </c>
      <c r="E1924" t="s">
        <v>130</v>
      </c>
      <c r="F1924">
        <v>2.33</v>
      </c>
      <c r="G1924" t="s">
        <v>130</v>
      </c>
      <c r="H1924">
        <v>35.584000000000003</v>
      </c>
      <c r="I1924">
        <v>-117.417</v>
      </c>
      <c r="J1924">
        <v>3.1</v>
      </c>
      <c r="K1924" t="s">
        <v>131</v>
      </c>
      <c r="L1924">
        <v>58</v>
      </c>
      <c r="M1924">
        <v>0.19</v>
      </c>
      <c r="N1924">
        <v>0.19</v>
      </c>
      <c r="O1924">
        <v>0.21</v>
      </c>
      <c r="P1924">
        <v>0</v>
      </c>
      <c r="Q1924">
        <v>341</v>
      </c>
      <c r="R1924">
        <v>78</v>
      </c>
      <c r="S1924">
        <v>180</v>
      </c>
      <c r="T1924">
        <v>16</v>
      </c>
      <c r="U1924">
        <v>17</v>
      </c>
      <c r="V1924">
        <v>24</v>
      </c>
      <c r="W1924">
        <v>17</v>
      </c>
      <c r="X1924" t="s">
        <v>131</v>
      </c>
      <c r="Y1924">
        <v>100</v>
      </c>
      <c r="Z1924">
        <v>58</v>
      </c>
      <c r="AA1924">
        <v>16</v>
      </c>
      <c r="AB1924">
        <v>64</v>
      </c>
    </row>
    <row r="1925" spans="1:28" x14ac:dyDescent="0.2">
      <c r="A1925" s="4">
        <v>38544007</v>
      </c>
      <c r="B1925" s="1">
        <v>43658</v>
      </c>
      <c r="C1925" s="13">
        <v>0.3097991898148148</v>
      </c>
      <c r="D1925" t="s">
        <v>129</v>
      </c>
      <c r="E1925" t="s">
        <v>130</v>
      </c>
      <c r="F1925">
        <v>2.38</v>
      </c>
      <c r="G1925" t="s">
        <v>130</v>
      </c>
      <c r="H1925">
        <v>35.936999999999998</v>
      </c>
      <c r="I1925">
        <v>-117.751</v>
      </c>
      <c r="J1925">
        <v>0.5</v>
      </c>
      <c r="K1925" t="s">
        <v>131</v>
      </c>
      <c r="L1925">
        <v>52</v>
      </c>
      <c r="M1925">
        <v>0.26</v>
      </c>
      <c r="N1925">
        <v>0.27</v>
      </c>
      <c r="O1925">
        <v>0.48</v>
      </c>
      <c r="P1925">
        <v>0</v>
      </c>
      <c r="Q1925">
        <v>306</v>
      </c>
      <c r="R1925">
        <v>80</v>
      </c>
      <c r="S1925">
        <v>176</v>
      </c>
      <c r="T1925">
        <v>31</v>
      </c>
      <c r="U1925">
        <v>23</v>
      </c>
      <c r="V1925">
        <v>16</v>
      </c>
      <c r="W1925">
        <v>4</v>
      </c>
      <c r="X1925" t="s">
        <v>133</v>
      </c>
      <c r="Y1925">
        <v>80</v>
      </c>
      <c r="Z1925">
        <v>68</v>
      </c>
      <c r="AA1925">
        <v>14</v>
      </c>
      <c r="AB1925">
        <v>41</v>
      </c>
    </row>
    <row r="1926" spans="1:28" x14ac:dyDescent="0.2">
      <c r="A1926" s="4">
        <v>38544055</v>
      </c>
      <c r="B1926" s="1">
        <v>43658</v>
      </c>
      <c r="C1926" s="13">
        <v>0.31363055555555558</v>
      </c>
      <c r="D1926" t="s">
        <v>129</v>
      </c>
      <c r="E1926" t="s">
        <v>130</v>
      </c>
      <c r="F1926">
        <v>2.42</v>
      </c>
      <c r="G1926" t="s">
        <v>130</v>
      </c>
      <c r="H1926">
        <v>35.936</v>
      </c>
      <c r="I1926">
        <v>-117.746</v>
      </c>
      <c r="J1926">
        <v>1.2</v>
      </c>
      <c r="K1926" t="s">
        <v>131</v>
      </c>
      <c r="L1926">
        <v>58</v>
      </c>
      <c r="M1926">
        <v>0.18</v>
      </c>
      <c r="N1926">
        <v>0.19</v>
      </c>
      <c r="O1926">
        <v>0.31</v>
      </c>
      <c r="P1926">
        <v>0</v>
      </c>
      <c r="Q1926">
        <v>310</v>
      </c>
      <c r="R1926">
        <v>85</v>
      </c>
      <c r="S1926">
        <v>147</v>
      </c>
      <c r="T1926">
        <v>24</v>
      </c>
      <c r="U1926">
        <v>31</v>
      </c>
      <c r="V1926">
        <v>23</v>
      </c>
      <c r="W1926">
        <v>30</v>
      </c>
      <c r="X1926" t="s">
        <v>133</v>
      </c>
      <c r="Y1926">
        <v>67</v>
      </c>
      <c r="Z1926">
        <v>72</v>
      </c>
      <c r="AA1926">
        <v>19</v>
      </c>
      <c r="AB1926">
        <v>33</v>
      </c>
    </row>
    <row r="1927" spans="1:28" x14ac:dyDescent="0.2">
      <c r="A1927" s="4">
        <v>38544143</v>
      </c>
      <c r="B1927" s="1">
        <v>43658</v>
      </c>
      <c r="C1927" s="13">
        <v>0.32033946759259257</v>
      </c>
      <c r="D1927" t="s">
        <v>129</v>
      </c>
      <c r="E1927" t="s">
        <v>130</v>
      </c>
      <c r="F1927">
        <v>2.13</v>
      </c>
      <c r="G1927" t="s">
        <v>130</v>
      </c>
      <c r="H1927">
        <v>35.912999999999997</v>
      </c>
      <c r="I1927">
        <v>-117.732</v>
      </c>
      <c r="J1927">
        <v>4.4000000000000004</v>
      </c>
      <c r="K1927" t="s">
        <v>131</v>
      </c>
      <c r="L1927">
        <v>61</v>
      </c>
      <c r="M1927">
        <v>0.18</v>
      </c>
      <c r="N1927">
        <v>0.2</v>
      </c>
      <c r="O1927">
        <v>0.38</v>
      </c>
      <c r="P1927">
        <v>0</v>
      </c>
      <c r="Q1927">
        <v>315</v>
      </c>
      <c r="R1927">
        <v>77</v>
      </c>
      <c r="S1927">
        <v>169</v>
      </c>
      <c r="T1927">
        <v>17</v>
      </c>
      <c r="U1927">
        <v>20</v>
      </c>
      <c r="V1927">
        <v>20</v>
      </c>
      <c r="W1927">
        <v>10</v>
      </c>
      <c r="X1927" t="s">
        <v>131</v>
      </c>
      <c r="Y1927">
        <v>99</v>
      </c>
      <c r="Z1927">
        <v>53</v>
      </c>
      <c r="AA1927">
        <v>13</v>
      </c>
      <c r="AB1927">
        <v>62</v>
      </c>
    </row>
    <row r="1928" spans="1:28" x14ac:dyDescent="0.2">
      <c r="A1928" s="4">
        <v>38544295</v>
      </c>
      <c r="B1928" s="1">
        <v>43658</v>
      </c>
      <c r="C1928" s="13">
        <v>0.32919733796296297</v>
      </c>
      <c r="D1928" t="s">
        <v>129</v>
      </c>
      <c r="E1928" t="s">
        <v>130</v>
      </c>
      <c r="F1928">
        <v>2.1</v>
      </c>
      <c r="G1928" t="s">
        <v>130</v>
      </c>
      <c r="H1928">
        <v>35.673000000000002</v>
      </c>
      <c r="I1928">
        <v>-117.526</v>
      </c>
      <c r="J1928">
        <v>7</v>
      </c>
      <c r="K1928" t="s">
        <v>131</v>
      </c>
      <c r="L1928">
        <v>59</v>
      </c>
      <c r="M1928">
        <v>0.22</v>
      </c>
      <c r="N1928">
        <v>0.27</v>
      </c>
      <c r="O1928">
        <v>0.49</v>
      </c>
      <c r="P1928">
        <v>0</v>
      </c>
      <c r="Q1928">
        <v>158</v>
      </c>
      <c r="R1928">
        <v>87</v>
      </c>
      <c r="S1928">
        <v>168</v>
      </c>
      <c r="T1928">
        <v>29</v>
      </c>
      <c r="U1928">
        <v>21</v>
      </c>
      <c r="V1928">
        <v>20</v>
      </c>
      <c r="W1928">
        <v>26</v>
      </c>
      <c r="X1928" t="s">
        <v>131</v>
      </c>
      <c r="Y1928">
        <v>83</v>
      </c>
      <c r="Z1928">
        <v>23</v>
      </c>
      <c r="AA1928">
        <v>13</v>
      </c>
      <c r="AB1928">
        <v>139</v>
      </c>
    </row>
    <row r="1929" spans="1:28" x14ac:dyDescent="0.2">
      <c r="A1929" s="4">
        <v>38544311</v>
      </c>
      <c r="B1929" s="1">
        <v>43658</v>
      </c>
      <c r="C1929" s="13">
        <v>0.33058993055555558</v>
      </c>
      <c r="D1929" t="s">
        <v>129</v>
      </c>
      <c r="E1929" t="s">
        <v>130</v>
      </c>
      <c r="F1929">
        <v>3.03</v>
      </c>
      <c r="G1929" t="s">
        <v>130</v>
      </c>
      <c r="H1929">
        <v>35.548999999999999</v>
      </c>
      <c r="I1929">
        <v>-117.375</v>
      </c>
      <c r="J1929">
        <v>4.8</v>
      </c>
      <c r="K1929" t="s">
        <v>131</v>
      </c>
      <c r="L1929">
        <v>137</v>
      </c>
      <c r="M1929">
        <v>0.15</v>
      </c>
      <c r="N1929">
        <v>0.11</v>
      </c>
      <c r="O1929">
        <v>0.18</v>
      </c>
      <c r="P1929">
        <v>0</v>
      </c>
      <c r="Q1929">
        <v>341</v>
      </c>
      <c r="R1929">
        <v>51</v>
      </c>
      <c r="S1929">
        <v>-137</v>
      </c>
      <c r="T1929">
        <v>20</v>
      </c>
      <c r="U1929">
        <v>20</v>
      </c>
      <c r="V1929">
        <v>45</v>
      </c>
      <c r="W1929">
        <v>15</v>
      </c>
      <c r="X1929" t="s">
        <v>131</v>
      </c>
      <c r="Y1929">
        <v>91</v>
      </c>
      <c r="Z1929">
        <v>51</v>
      </c>
      <c r="AA1929">
        <v>50</v>
      </c>
      <c r="AB1929">
        <v>75</v>
      </c>
    </row>
    <row r="1930" spans="1:28" ht="17" x14ac:dyDescent="0.25">
      <c r="A1930" s="3">
        <v>38544319</v>
      </c>
      <c r="B1930" s="1">
        <v>43658</v>
      </c>
      <c r="C1930" s="13">
        <v>0.33085208333333332</v>
      </c>
      <c r="D1930" t="s">
        <v>129</v>
      </c>
      <c r="E1930" t="s">
        <v>130</v>
      </c>
      <c r="F1930">
        <v>2.74</v>
      </c>
      <c r="G1930" t="s">
        <v>130</v>
      </c>
      <c r="H1930">
        <v>35.709000000000003</v>
      </c>
      <c r="I1930">
        <v>-117.527</v>
      </c>
      <c r="J1930">
        <v>10.4</v>
      </c>
      <c r="K1930" t="s">
        <v>131</v>
      </c>
      <c r="L1930">
        <v>65</v>
      </c>
      <c r="M1930">
        <v>0.12</v>
      </c>
      <c r="N1930">
        <v>0.14000000000000001</v>
      </c>
      <c r="O1930">
        <v>0.26</v>
      </c>
      <c r="P1930">
        <v>0</v>
      </c>
      <c r="Q1930">
        <v>118</v>
      </c>
      <c r="R1930">
        <v>87</v>
      </c>
      <c r="S1930">
        <v>161</v>
      </c>
      <c r="T1930">
        <v>34</v>
      </c>
      <c r="U1930">
        <v>37</v>
      </c>
      <c r="V1930">
        <v>16</v>
      </c>
      <c r="W1930">
        <v>18</v>
      </c>
      <c r="X1930" t="s">
        <v>132</v>
      </c>
      <c r="Y1930">
        <v>55</v>
      </c>
      <c r="Z1930">
        <v>45</v>
      </c>
      <c r="AA1930">
        <v>2</v>
      </c>
      <c r="AB1930">
        <v>165</v>
      </c>
    </row>
    <row r="1931" spans="1:28" x14ac:dyDescent="0.2">
      <c r="A1931" s="4">
        <v>38544375</v>
      </c>
      <c r="B1931" s="1">
        <v>43658</v>
      </c>
      <c r="C1931" s="13">
        <v>0.33506122685185186</v>
      </c>
      <c r="D1931" t="s">
        <v>129</v>
      </c>
      <c r="E1931" t="s">
        <v>130</v>
      </c>
      <c r="F1931">
        <v>2.04</v>
      </c>
      <c r="G1931" t="s">
        <v>130</v>
      </c>
      <c r="H1931">
        <v>35.606000000000002</v>
      </c>
      <c r="I1931">
        <v>-117.473</v>
      </c>
      <c r="J1931">
        <v>2.5</v>
      </c>
      <c r="K1931" t="s">
        <v>131</v>
      </c>
      <c r="L1931">
        <v>47</v>
      </c>
      <c r="M1931">
        <v>0.15</v>
      </c>
      <c r="N1931">
        <v>0.18</v>
      </c>
      <c r="O1931">
        <v>0.22</v>
      </c>
      <c r="P1931">
        <v>0</v>
      </c>
      <c r="Q1931">
        <v>346</v>
      </c>
      <c r="R1931">
        <v>54</v>
      </c>
      <c r="S1931">
        <v>179</v>
      </c>
      <c r="T1931">
        <v>37</v>
      </c>
      <c r="U1931">
        <v>27</v>
      </c>
      <c r="V1931">
        <v>21</v>
      </c>
      <c r="W1931">
        <v>31</v>
      </c>
      <c r="X1931" t="s">
        <v>133</v>
      </c>
      <c r="Y1931">
        <v>69</v>
      </c>
      <c r="Z1931">
        <v>60</v>
      </c>
      <c r="AA1931">
        <v>15</v>
      </c>
      <c r="AB1931">
        <v>63</v>
      </c>
    </row>
    <row r="1932" spans="1:28" x14ac:dyDescent="0.2">
      <c r="A1932" s="4">
        <v>38544463</v>
      </c>
      <c r="B1932" s="1">
        <v>43658</v>
      </c>
      <c r="C1932" s="13">
        <v>0.34018425925925927</v>
      </c>
      <c r="D1932" t="s">
        <v>129</v>
      </c>
      <c r="E1932" t="s">
        <v>130</v>
      </c>
      <c r="F1932">
        <v>2.0499999999999998</v>
      </c>
      <c r="G1932" t="s">
        <v>130</v>
      </c>
      <c r="H1932">
        <v>35.938000000000002</v>
      </c>
      <c r="I1932">
        <v>-117.38500000000001</v>
      </c>
      <c r="J1932">
        <v>0.4</v>
      </c>
      <c r="K1932" t="s">
        <v>131</v>
      </c>
      <c r="L1932">
        <v>54</v>
      </c>
      <c r="M1932">
        <v>0.23</v>
      </c>
      <c r="N1932">
        <v>0.3</v>
      </c>
      <c r="O1932">
        <v>0.56999999999999995</v>
      </c>
      <c r="P1932">
        <v>0</v>
      </c>
      <c r="Q1932">
        <v>325</v>
      </c>
      <c r="R1932">
        <v>34</v>
      </c>
      <c r="S1932">
        <v>-154</v>
      </c>
      <c r="T1932">
        <v>33</v>
      </c>
      <c r="U1932">
        <v>37</v>
      </c>
      <c r="V1932">
        <v>19</v>
      </c>
      <c r="W1932">
        <v>25</v>
      </c>
      <c r="X1932" t="s">
        <v>133</v>
      </c>
      <c r="Y1932">
        <v>64</v>
      </c>
      <c r="Z1932">
        <v>73</v>
      </c>
      <c r="AA1932">
        <v>10</v>
      </c>
      <c r="AB1932">
        <v>67</v>
      </c>
    </row>
    <row r="1933" spans="1:28" x14ac:dyDescent="0.2">
      <c r="A1933" s="4">
        <v>38544623</v>
      </c>
      <c r="B1933" s="1">
        <v>43658</v>
      </c>
      <c r="C1933" s="13">
        <v>0.35212997685185182</v>
      </c>
      <c r="D1933" t="s">
        <v>129</v>
      </c>
      <c r="E1933" t="s">
        <v>130</v>
      </c>
      <c r="F1933">
        <v>2.1800000000000002</v>
      </c>
      <c r="G1933" t="s">
        <v>130</v>
      </c>
      <c r="H1933">
        <v>35.838999999999999</v>
      </c>
      <c r="I1933">
        <v>-117.67</v>
      </c>
      <c r="J1933">
        <v>2.8</v>
      </c>
      <c r="K1933" t="s">
        <v>131</v>
      </c>
      <c r="L1933">
        <v>61</v>
      </c>
      <c r="M1933">
        <v>0.2</v>
      </c>
      <c r="N1933">
        <v>0.21</v>
      </c>
      <c r="O1933">
        <v>0.38</v>
      </c>
      <c r="P1933">
        <v>0</v>
      </c>
      <c r="Q1933">
        <v>142</v>
      </c>
      <c r="R1933">
        <v>87</v>
      </c>
      <c r="S1933">
        <v>-156</v>
      </c>
      <c r="T1933">
        <v>21</v>
      </c>
      <c r="U1933">
        <v>13</v>
      </c>
      <c r="V1933">
        <v>22</v>
      </c>
      <c r="W1933">
        <v>26</v>
      </c>
      <c r="X1933" t="s">
        <v>131</v>
      </c>
      <c r="Y1933">
        <v>100</v>
      </c>
      <c r="Z1933">
        <v>66</v>
      </c>
      <c r="AA1933">
        <v>16</v>
      </c>
      <c r="AB1933">
        <v>38</v>
      </c>
    </row>
    <row r="1934" spans="1:28" x14ac:dyDescent="0.2">
      <c r="A1934" s="4">
        <v>38544695</v>
      </c>
      <c r="B1934" s="1">
        <v>43658</v>
      </c>
      <c r="C1934" s="13">
        <v>0.35442245370370373</v>
      </c>
      <c r="D1934" t="s">
        <v>129</v>
      </c>
      <c r="E1934" t="s">
        <v>130</v>
      </c>
      <c r="F1934">
        <v>2.27</v>
      </c>
      <c r="G1934" t="s">
        <v>130</v>
      </c>
      <c r="H1934">
        <v>35.771999999999998</v>
      </c>
      <c r="I1934">
        <v>-117.598</v>
      </c>
      <c r="J1934">
        <v>3</v>
      </c>
      <c r="K1934" t="s">
        <v>131</v>
      </c>
      <c r="L1934">
        <v>63</v>
      </c>
      <c r="M1934">
        <v>0.17</v>
      </c>
      <c r="N1934">
        <v>0.2</v>
      </c>
      <c r="O1934">
        <v>0.28999999999999998</v>
      </c>
      <c r="P1934">
        <v>0</v>
      </c>
      <c r="Q1934">
        <v>351</v>
      </c>
      <c r="R1934">
        <v>81</v>
      </c>
      <c r="S1934">
        <v>161</v>
      </c>
      <c r="T1934">
        <v>20</v>
      </c>
      <c r="U1934">
        <v>13</v>
      </c>
      <c r="V1934">
        <v>26</v>
      </c>
      <c r="W1934">
        <v>23</v>
      </c>
      <c r="X1934" t="s">
        <v>131</v>
      </c>
      <c r="Y1934">
        <v>98</v>
      </c>
      <c r="Z1934">
        <v>70</v>
      </c>
      <c r="AA1934">
        <v>18</v>
      </c>
      <c r="AB1934">
        <v>39</v>
      </c>
    </row>
    <row r="1935" spans="1:28" x14ac:dyDescent="0.2">
      <c r="A1935" s="4">
        <v>38545063</v>
      </c>
      <c r="B1935" s="1">
        <v>43658</v>
      </c>
      <c r="C1935" s="13">
        <v>0.37206134259259255</v>
      </c>
      <c r="D1935" t="s">
        <v>129</v>
      </c>
      <c r="E1935" t="s">
        <v>130</v>
      </c>
      <c r="F1935">
        <v>2.02</v>
      </c>
      <c r="G1935" t="s">
        <v>130</v>
      </c>
      <c r="H1935">
        <v>35.609000000000002</v>
      </c>
      <c r="I1935">
        <v>-117.455</v>
      </c>
      <c r="J1935">
        <v>4.5</v>
      </c>
      <c r="K1935" t="s">
        <v>131</v>
      </c>
      <c r="L1935">
        <v>52</v>
      </c>
      <c r="M1935">
        <v>0.17</v>
      </c>
      <c r="N1935">
        <v>0.22</v>
      </c>
      <c r="O1935">
        <v>0.33</v>
      </c>
      <c r="P1935">
        <v>0</v>
      </c>
      <c r="Q1935">
        <v>126</v>
      </c>
      <c r="R1935">
        <v>61</v>
      </c>
      <c r="S1935">
        <v>122</v>
      </c>
      <c r="T1935">
        <v>19</v>
      </c>
      <c r="U1935">
        <v>20</v>
      </c>
      <c r="V1935">
        <v>21</v>
      </c>
      <c r="W1935">
        <v>26</v>
      </c>
      <c r="X1935" t="s">
        <v>131</v>
      </c>
      <c r="Y1935">
        <v>97</v>
      </c>
      <c r="Z1935">
        <v>48</v>
      </c>
      <c r="AA1935">
        <v>10</v>
      </c>
      <c r="AB1935">
        <v>60</v>
      </c>
    </row>
    <row r="1936" spans="1:28" x14ac:dyDescent="0.2">
      <c r="A1936" s="4">
        <v>38545087</v>
      </c>
      <c r="B1936" s="1">
        <v>43658</v>
      </c>
      <c r="C1936" s="13">
        <v>0.37306250000000002</v>
      </c>
      <c r="D1936" t="s">
        <v>129</v>
      </c>
      <c r="E1936" t="s">
        <v>130</v>
      </c>
      <c r="F1936">
        <v>2.0299999999999998</v>
      </c>
      <c r="G1936" t="s">
        <v>130</v>
      </c>
      <c r="H1936">
        <v>35.652999999999999</v>
      </c>
      <c r="I1936">
        <v>-117.467</v>
      </c>
      <c r="J1936">
        <v>1.8</v>
      </c>
      <c r="K1936" t="s">
        <v>131</v>
      </c>
      <c r="L1936">
        <v>51</v>
      </c>
      <c r="M1936">
        <v>0.19</v>
      </c>
      <c r="N1936">
        <v>0.23</v>
      </c>
      <c r="O1936">
        <v>0.3</v>
      </c>
      <c r="P1936">
        <v>0</v>
      </c>
      <c r="Q1936">
        <v>310</v>
      </c>
      <c r="R1936">
        <v>89</v>
      </c>
      <c r="S1936">
        <v>128</v>
      </c>
      <c r="T1936">
        <v>26</v>
      </c>
      <c r="U1936">
        <v>23</v>
      </c>
      <c r="V1936">
        <v>19</v>
      </c>
      <c r="W1936">
        <v>23</v>
      </c>
      <c r="X1936" t="s">
        <v>131</v>
      </c>
      <c r="Y1936">
        <v>87</v>
      </c>
      <c r="Z1936">
        <v>64</v>
      </c>
      <c r="AA1936">
        <v>5</v>
      </c>
      <c r="AB1936">
        <v>116</v>
      </c>
    </row>
    <row r="1937" spans="1:28" x14ac:dyDescent="0.2">
      <c r="A1937" s="4">
        <v>38545223</v>
      </c>
      <c r="B1937" s="1">
        <v>43658</v>
      </c>
      <c r="C1937" s="13">
        <v>0.37999027777777777</v>
      </c>
      <c r="D1937" t="s">
        <v>129</v>
      </c>
      <c r="E1937" t="s">
        <v>130</v>
      </c>
      <c r="F1937">
        <v>2.17</v>
      </c>
      <c r="G1937" t="s">
        <v>130</v>
      </c>
      <c r="H1937">
        <v>35.85</v>
      </c>
      <c r="I1937">
        <v>-117.672</v>
      </c>
      <c r="J1937">
        <v>4.4000000000000004</v>
      </c>
      <c r="K1937" t="s">
        <v>131</v>
      </c>
      <c r="L1937">
        <v>53</v>
      </c>
      <c r="M1937">
        <v>0.17</v>
      </c>
      <c r="N1937">
        <v>0.2</v>
      </c>
      <c r="O1937">
        <v>0.61</v>
      </c>
      <c r="P1937">
        <v>0</v>
      </c>
      <c r="Q1937">
        <v>330</v>
      </c>
      <c r="R1937">
        <v>33</v>
      </c>
      <c r="S1937">
        <v>-108</v>
      </c>
      <c r="T1937">
        <v>29</v>
      </c>
      <c r="U1937">
        <v>26</v>
      </c>
      <c r="V1937">
        <v>20</v>
      </c>
      <c r="W1937">
        <v>12</v>
      </c>
      <c r="X1937" t="s">
        <v>133</v>
      </c>
      <c r="Y1937">
        <v>74</v>
      </c>
      <c r="Z1937">
        <v>54</v>
      </c>
      <c r="AA1937">
        <v>12</v>
      </c>
      <c r="AB1937">
        <v>67</v>
      </c>
    </row>
    <row r="1938" spans="1:28" ht="17" x14ac:dyDescent="0.25">
      <c r="A1938" s="3">
        <v>38545455</v>
      </c>
      <c r="B1938" s="1">
        <v>43658</v>
      </c>
      <c r="C1938" s="13">
        <v>0.39440949074074072</v>
      </c>
      <c r="D1938" t="s">
        <v>129</v>
      </c>
      <c r="E1938" t="s">
        <v>130</v>
      </c>
      <c r="F1938">
        <v>2.77</v>
      </c>
      <c r="G1938" t="s">
        <v>130</v>
      </c>
      <c r="H1938">
        <v>35.662999999999997</v>
      </c>
      <c r="I1938">
        <v>-117.467</v>
      </c>
      <c r="J1938">
        <v>10.3</v>
      </c>
      <c r="K1938" t="s">
        <v>131</v>
      </c>
      <c r="L1938">
        <v>97</v>
      </c>
      <c r="M1938">
        <v>0.14000000000000001</v>
      </c>
      <c r="N1938">
        <v>0.14000000000000001</v>
      </c>
      <c r="O1938">
        <v>0.21</v>
      </c>
      <c r="P1938">
        <v>0</v>
      </c>
      <c r="Q1938">
        <v>154</v>
      </c>
      <c r="R1938">
        <v>89</v>
      </c>
      <c r="S1938">
        <v>177</v>
      </c>
      <c r="T1938">
        <v>14</v>
      </c>
      <c r="U1938">
        <v>17</v>
      </c>
      <c r="V1938">
        <v>32</v>
      </c>
      <c r="W1938">
        <v>10</v>
      </c>
      <c r="X1938" t="s">
        <v>131</v>
      </c>
      <c r="Y1938">
        <v>100</v>
      </c>
      <c r="Z1938">
        <v>32</v>
      </c>
      <c r="AA1938">
        <v>24</v>
      </c>
      <c r="AB1938">
        <v>135</v>
      </c>
    </row>
    <row r="1939" spans="1:28" x14ac:dyDescent="0.2">
      <c r="A1939" s="4">
        <v>38545687</v>
      </c>
      <c r="B1939" s="1">
        <v>43658</v>
      </c>
      <c r="C1939" s="13">
        <v>0.40935625000000003</v>
      </c>
      <c r="D1939" t="s">
        <v>129</v>
      </c>
      <c r="E1939" t="s">
        <v>130</v>
      </c>
      <c r="F1939">
        <v>2.34</v>
      </c>
      <c r="G1939" t="s">
        <v>130</v>
      </c>
      <c r="H1939">
        <v>35.622</v>
      </c>
      <c r="I1939">
        <v>-117.43600000000001</v>
      </c>
      <c r="J1939">
        <v>10.5</v>
      </c>
      <c r="K1939" t="s">
        <v>131</v>
      </c>
      <c r="L1939">
        <v>62</v>
      </c>
      <c r="M1939">
        <v>0.16</v>
      </c>
      <c r="N1939">
        <v>0.24</v>
      </c>
      <c r="O1939">
        <v>0.28999999999999998</v>
      </c>
      <c r="P1939">
        <v>0</v>
      </c>
      <c r="Q1939">
        <v>297</v>
      </c>
      <c r="R1939">
        <v>78</v>
      </c>
      <c r="S1939">
        <v>169</v>
      </c>
      <c r="T1939">
        <v>14</v>
      </c>
      <c r="U1939">
        <v>23</v>
      </c>
      <c r="V1939">
        <v>25</v>
      </c>
      <c r="W1939">
        <v>13</v>
      </c>
      <c r="X1939" t="s">
        <v>131</v>
      </c>
      <c r="Y1939">
        <v>94</v>
      </c>
      <c r="Z1939">
        <v>29</v>
      </c>
      <c r="AA1939">
        <v>22</v>
      </c>
      <c r="AB1939">
        <v>137</v>
      </c>
    </row>
    <row r="1940" spans="1:28" x14ac:dyDescent="0.2">
      <c r="A1940" s="4">
        <v>38546231</v>
      </c>
      <c r="B1940" s="1">
        <v>43658</v>
      </c>
      <c r="C1940" s="13">
        <v>0.43807731481481477</v>
      </c>
      <c r="D1940" t="s">
        <v>129</v>
      </c>
      <c r="E1940" t="s">
        <v>130</v>
      </c>
      <c r="F1940">
        <v>2.13</v>
      </c>
      <c r="G1940" t="s">
        <v>130</v>
      </c>
      <c r="H1940">
        <v>35.662999999999997</v>
      </c>
      <c r="I1940">
        <v>-117.488</v>
      </c>
      <c r="J1940">
        <v>2.2999999999999998</v>
      </c>
      <c r="K1940" t="s">
        <v>131</v>
      </c>
      <c r="L1940">
        <v>64</v>
      </c>
      <c r="M1940">
        <v>0.16</v>
      </c>
      <c r="N1940">
        <v>0.18</v>
      </c>
      <c r="O1940">
        <v>0.25</v>
      </c>
      <c r="P1940">
        <v>0</v>
      </c>
      <c r="Q1940">
        <v>49</v>
      </c>
      <c r="R1940">
        <v>28</v>
      </c>
      <c r="S1940">
        <v>14</v>
      </c>
      <c r="T1940">
        <v>36</v>
      </c>
      <c r="U1940">
        <v>17</v>
      </c>
      <c r="V1940">
        <v>25</v>
      </c>
      <c r="W1940">
        <v>11</v>
      </c>
      <c r="X1940" t="s">
        <v>133</v>
      </c>
      <c r="Y1940">
        <v>74</v>
      </c>
      <c r="Z1940">
        <v>62</v>
      </c>
      <c r="AA1940">
        <v>21</v>
      </c>
      <c r="AB1940">
        <v>66</v>
      </c>
    </row>
    <row r="1941" spans="1:28" ht="17" x14ac:dyDescent="0.25">
      <c r="A1941" s="3">
        <v>38546639</v>
      </c>
      <c r="B1941" s="1">
        <v>43658</v>
      </c>
      <c r="C1941" s="13">
        <v>0.45894467592592592</v>
      </c>
      <c r="D1941" t="s">
        <v>129</v>
      </c>
      <c r="E1941" t="s">
        <v>130</v>
      </c>
      <c r="F1941">
        <v>2.5099999999999998</v>
      </c>
      <c r="G1941" t="s">
        <v>130</v>
      </c>
      <c r="H1941">
        <v>35.857999999999997</v>
      </c>
      <c r="I1941">
        <v>-117.699</v>
      </c>
      <c r="J1941">
        <v>6</v>
      </c>
      <c r="K1941" t="s">
        <v>131</v>
      </c>
      <c r="L1941">
        <v>89</v>
      </c>
      <c r="M1941">
        <v>0.15</v>
      </c>
      <c r="N1941">
        <v>0.13</v>
      </c>
      <c r="O1941">
        <v>0.38</v>
      </c>
      <c r="P1941">
        <v>0</v>
      </c>
      <c r="Q1941">
        <v>150</v>
      </c>
      <c r="R1941">
        <v>90</v>
      </c>
      <c r="S1941">
        <v>176</v>
      </c>
      <c r="T1941">
        <v>20</v>
      </c>
      <c r="U1941">
        <v>14</v>
      </c>
      <c r="V1941">
        <v>23</v>
      </c>
      <c r="W1941">
        <v>6</v>
      </c>
      <c r="X1941" t="s">
        <v>131</v>
      </c>
      <c r="Y1941">
        <v>97</v>
      </c>
      <c r="Z1941">
        <v>71</v>
      </c>
      <c r="AA1941">
        <v>20</v>
      </c>
      <c r="AB1941">
        <v>36</v>
      </c>
    </row>
    <row r="1942" spans="1:28" ht="17" x14ac:dyDescent="0.25">
      <c r="A1942" s="3">
        <v>38546663</v>
      </c>
      <c r="B1942" s="1">
        <v>43658</v>
      </c>
      <c r="C1942" s="13">
        <v>0.45982650462962965</v>
      </c>
      <c r="D1942" t="s">
        <v>129</v>
      </c>
      <c r="E1942" t="s">
        <v>130</v>
      </c>
      <c r="F1942">
        <v>2.91</v>
      </c>
      <c r="G1942" t="s">
        <v>130</v>
      </c>
      <c r="H1942">
        <v>35.704000000000001</v>
      </c>
      <c r="I1942">
        <v>-117.54600000000001</v>
      </c>
      <c r="J1942">
        <v>4.5</v>
      </c>
      <c r="K1942" t="s">
        <v>131</v>
      </c>
      <c r="L1942">
        <v>91</v>
      </c>
      <c r="M1942">
        <v>0.14000000000000001</v>
      </c>
      <c r="N1942">
        <v>0.13</v>
      </c>
      <c r="O1942">
        <v>0.27</v>
      </c>
      <c r="P1942">
        <v>0</v>
      </c>
      <c r="Q1942">
        <v>212</v>
      </c>
      <c r="R1942">
        <v>62</v>
      </c>
      <c r="S1942">
        <v>-158</v>
      </c>
      <c r="T1942">
        <v>12</v>
      </c>
      <c r="U1942">
        <v>15</v>
      </c>
      <c r="V1942">
        <v>33</v>
      </c>
      <c r="W1942">
        <v>6</v>
      </c>
      <c r="X1942" t="s">
        <v>131</v>
      </c>
      <c r="Y1942">
        <v>100</v>
      </c>
      <c r="Z1942">
        <v>63</v>
      </c>
      <c r="AA1942">
        <v>25</v>
      </c>
      <c r="AB1942">
        <v>42</v>
      </c>
    </row>
    <row r="1943" spans="1:28" x14ac:dyDescent="0.2">
      <c r="A1943" s="4">
        <v>38547431</v>
      </c>
      <c r="B1943" s="1">
        <v>43658</v>
      </c>
      <c r="C1943" s="13">
        <v>0.49688773148148146</v>
      </c>
      <c r="D1943" t="s">
        <v>129</v>
      </c>
      <c r="E1943" t="s">
        <v>130</v>
      </c>
      <c r="F1943">
        <v>2.11</v>
      </c>
      <c r="G1943" t="s">
        <v>130</v>
      </c>
      <c r="H1943">
        <v>35.69</v>
      </c>
      <c r="I1943">
        <v>-117.51600000000001</v>
      </c>
      <c r="J1943">
        <v>2.2000000000000002</v>
      </c>
      <c r="K1943" t="s">
        <v>131</v>
      </c>
      <c r="L1943">
        <v>58</v>
      </c>
      <c r="M1943">
        <v>0.23</v>
      </c>
      <c r="N1943">
        <v>0.28999999999999998</v>
      </c>
      <c r="O1943">
        <v>0.39</v>
      </c>
      <c r="P1943">
        <v>0</v>
      </c>
      <c r="Q1943">
        <v>315</v>
      </c>
      <c r="R1943">
        <v>59</v>
      </c>
      <c r="S1943">
        <v>169</v>
      </c>
      <c r="T1943">
        <v>26</v>
      </c>
      <c r="U1943">
        <v>19</v>
      </c>
      <c r="V1943">
        <v>26</v>
      </c>
      <c r="W1943">
        <v>12</v>
      </c>
      <c r="X1943" t="s">
        <v>131</v>
      </c>
      <c r="Y1943">
        <v>85</v>
      </c>
      <c r="Z1943">
        <v>67</v>
      </c>
      <c r="AA1943">
        <v>16</v>
      </c>
      <c r="AB1943">
        <v>79</v>
      </c>
    </row>
    <row r="1944" spans="1:28" x14ac:dyDescent="0.2">
      <c r="A1944" s="4">
        <v>38548127</v>
      </c>
      <c r="B1944" s="1">
        <v>43658</v>
      </c>
      <c r="C1944" s="13">
        <v>0.54018506944444444</v>
      </c>
      <c r="D1944" t="s">
        <v>129</v>
      </c>
      <c r="E1944" t="s">
        <v>130</v>
      </c>
      <c r="F1944">
        <v>2.02</v>
      </c>
      <c r="G1944" t="s">
        <v>130</v>
      </c>
      <c r="H1944">
        <v>35.856999999999999</v>
      </c>
      <c r="I1944">
        <v>-117.696</v>
      </c>
      <c r="J1944">
        <v>4.4000000000000004</v>
      </c>
      <c r="K1944" t="s">
        <v>131</v>
      </c>
      <c r="L1944">
        <v>62</v>
      </c>
      <c r="M1944">
        <v>0.21</v>
      </c>
      <c r="N1944">
        <v>0.22</v>
      </c>
      <c r="O1944">
        <v>0.56999999999999995</v>
      </c>
      <c r="P1944">
        <v>0</v>
      </c>
      <c r="Q1944">
        <v>302</v>
      </c>
      <c r="R1944">
        <v>83</v>
      </c>
      <c r="S1944">
        <v>-176</v>
      </c>
      <c r="T1944">
        <v>17</v>
      </c>
      <c r="U1944">
        <v>15</v>
      </c>
      <c r="V1944">
        <v>26</v>
      </c>
      <c r="W1944">
        <v>22</v>
      </c>
      <c r="X1944" t="s">
        <v>131</v>
      </c>
      <c r="Y1944">
        <v>99</v>
      </c>
      <c r="Z1944">
        <v>59</v>
      </c>
      <c r="AA1944">
        <v>18</v>
      </c>
      <c r="AB1944">
        <v>42</v>
      </c>
    </row>
    <row r="1945" spans="1:28" ht="17" x14ac:dyDescent="0.25">
      <c r="A1945" s="3">
        <v>38548143</v>
      </c>
      <c r="B1945" s="1">
        <v>43658</v>
      </c>
      <c r="C1945" s="13">
        <v>0.5418464120370371</v>
      </c>
      <c r="D1945" t="s">
        <v>129</v>
      </c>
      <c r="E1945" t="s">
        <v>130</v>
      </c>
      <c r="F1945">
        <v>2.57</v>
      </c>
      <c r="G1945" t="s">
        <v>130</v>
      </c>
      <c r="H1945">
        <v>35.941000000000003</v>
      </c>
      <c r="I1945">
        <v>-117.7</v>
      </c>
      <c r="J1945">
        <v>3.7</v>
      </c>
      <c r="K1945" t="s">
        <v>131</v>
      </c>
      <c r="L1945">
        <v>68</v>
      </c>
      <c r="M1945">
        <v>0.15</v>
      </c>
      <c r="N1945">
        <v>0.14000000000000001</v>
      </c>
      <c r="O1945">
        <v>0.28000000000000003</v>
      </c>
      <c r="P1945">
        <v>0</v>
      </c>
      <c r="Q1945">
        <v>165</v>
      </c>
      <c r="R1945">
        <v>61</v>
      </c>
      <c r="S1945">
        <v>-110</v>
      </c>
      <c r="T1945">
        <v>42</v>
      </c>
      <c r="U1945">
        <v>37</v>
      </c>
      <c r="V1945">
        <v>13</v>
      </c>
      <c r="W1945">
        <v>11</v>
      </c>
      <c r="X1945" t="s">
        <v>134</v>
      </c>
      <c r="Y1945">
        <v>49</v>
      </c>
      <c r="Z1945">
        <v>51</v>
      </c>
      <c r="AA1945">
        <v>7</v>
      </c>
      <c r="AB1945">
        <v>27</v>
      </c>
    </row>
    <row r="1946" spans="1:28" x14ac:dyDescent="0.2">
      <c r="A1946" s="4">
        <v>38548167</v>
      </c>
      <c r="B1946" s="1">
        <v>43658</v>
      </c>
      <c r="C1946" s="13">
        <v>0.54243680555555562</v>
      </c>
      <c r="D1946" t="s">
        <v>129</v>
      </c>
      <c r="E1946" t="s">
        <v>130</v>
      </c>
      <c r="F1946">
        <v>2.12</v>
      </c>
      <c r="G1946" t="s">
        <v>130</v>
      </c>
      <c r="H1946">
        <v>35.94</v>
      </c>
      <c r="I1946">
        <v>-117.70099999999999</v>
      </c>
      <c r="J1946">
        <v>2.1</v>
      </c>
      <c r="K1946" t="s">
        <v>131</v>
      </c>
      <c r="L1946">
        <v>42</v>
      </c>
      <c r="M1946">
        <v>0.23</v>
      </c>
      <c r="N1946">
        <v>0.24</v>
      </c>
      <c r="O1946">
        <v>0.36</v>
      </c>
      <c r="P1946">
        <v>0</v>
      </c>
      <c r="Q1946">
        <v>349</v>
      </c>
      <c r="R1946">
        <v>79</v>
      </c>
      <c r="S1946">
        <v>-172</v>
      </c>
      <c r="T1946">
        <v>28</v>
      </c>
      <c r="U1946">
        <v>25</v>
      </c>
      <c r="V1946">
        <v>17</v>
      </c>
      <c r="W1946">
        <v>23</v>
      </c>
      <c r="X1946" t="s">
        <v>133</v>
      </c>
      <c r="Y1946">
        <v>82</v>
      </c>
      <c r="Z1946">
        <v>60</v>
      </c>
      <c r="AA1946">
        <v>7</v>
      </c>
      <c r="AB1946">
        <v>45</v>
      </c>
    </row>
    <row r="1947" spans="1:28" x14ac:dyDescent="0.2">
      <c r="A1947" s="4">
        <v>38548263</v>
      </c>
      <c r="B1947" s="1">
        <v>43658</v>
      </c>
      <c r="C1947" s="13">
        <v>0.54755173611111108</v>
      </c>
      <c r="D1947" t="s">
        <v>129</v>
      </c>
      <c r="E1947" t="s">
        <v>130</v>
      </c>
      <c r="F1947">
        <v>2.36</v>
      </c>
      <c r="G1947" t="s">
        <v>130</v>
      </c>
      <c r="H1947">
        <v>35.636000000000003</v>
      </c>
      <c r="I1947">
        <v>-117.589</v>
      </c>
      <c r="J1947">
        <v>9.6999999999999993</v>
      </c>
      <c r="K1947" t="s">
        <v>131</v>
      </c>
      <c r="L1947">
        <v>60</v>
      </c>
      <c r="M1947">
        <v>0.15</v>
      </c>
      <c r="N1947">
        <v>0.18</v>
      </c>
      <c r="O1947">
        <v>0.4</v>
      </c>
      <c r="P1947">
        <v>0</v>
      </c>
      <c r="Q1947">
        <v>142</v>
      </c>
      <c r="R1947">
        <v>88</v>
      </c>
      <c r="S1947">
        <v>-176</v>
      </c>
      <c r="T1947">
        <v>15</v>
      </c>
      <c r="U1947">
        <v>16</v>
      </c>
      <c r="V1947">
        <v>29</v>
      </c>
      <c r="W1947">
        <v>13</v>
      </c>
      <c r="X1947" t="s">
        <v>131</v>
      </c>
      <c r="Y1947">
        <v>100</v>
      </c>
      <c r="Z1947">
        <v>30</v>
      </c>
      <c r="AA1947">
        <v>23</v>
      </c>
      <c r="AB1947">
        <v>145</v>
      </c>
    </row>
    <row r="1948" spans="1:28" x14ac:dyDescent="0.2">
      <c r="A1948" s="4">
        <v>38548295</v>
      </c>
      <c r="B1948" s="1">
        <v>43658</v>
      </c>
      <c r="C1948" s="13">
        <v>0.54974525462962964</v>
      </c>
      <c r="D1948" t="s">
        <v>129</v>
      </c>
      <c r="E1948" t="s">
        <v>130</v>
      </c>
      <c r="F1948">
        <v>4.9000000000000004</v>
      </c>
      <c r="G1948" t="s">
        <v>47</v>
      </c>
      <c r="H1948">
        <v>35.637</v>
      </c>
      <c r="I1948">
        <v>-117.586</v>
      </c>
      <c r="J1948">
        <v>9.5</v>
      </c>
      <c r="K1948" t="s">
        <v>131</v>
      </c>
      <c r="L1948">
        <v>217</v>
      </c>
      <c r="M1948">
        <v>0.16</v>
      </c>
      <c r="N1948">
        <v>0.09</v>
      </c>
      <c r="O1948">
        <v>0.18</v>
      </c>
      <c r="P1948">
        <v>0</v>
      </c>
      <c r="Q1948">
        <v>146</v>
      </c>
      <c r="R1948">
        <v>84</v>
      </c>
      <c r="S1948">
        <v>175</v>
      </c>
      <c r="T1948">
        <v>12</v>
      </c>
      <c r="U1948">
        <v>13</v>
      </c>
      <c r="V1948">
        <v>85</v>
      </c>
      <c r="W1948">
        <v>5</v>
      </c>
      <c r="X1948" t="s">
        <v>131</v>
      </c>
      <c r="Y1948">
        <v>100</v>
      </c>
      <c r="Z1948">
        <v>44</v>
      </c>
      <c r="AA1948">
        <v>80</v>
      </c>
      <c r="AB1948">
        <v>94</v>
      </c>
    </row>
    <row r="1949" spans="1:28" ht="17" x14ac:dyDescent="0.25">
      <c r="A1949" s="3">
        <v>38548311</v>
      </c>
      <c r="B1949" s="1">
        <v>43658</v>
      </c>
      <c r="C1949" s="13">
        <v>0.55091689814814815</v>
      </c>
      <c r="D1949" t="s">
        <v>129</v>
      </c>
      <c r="E1949" t="s">
        <v>130</v>
      </c>
      <c r="F1949">
        <v>2.86</v>
      </c>
      <c r="G1949" t="s">
        <v>130</v>
      </c>
      <c r="H1949">
        <v>35.637999999999998</v>
      </c>
      <c r="I1949">
        <v>-117.58499999999999</v>
      </c>
      <c r="J1949">
        <v>10.4</v>
      </c>
      <c r="K1949" t="s">
        <v>131</v>
      </c>
      <c r="L1949">
        <v>69</v>
      </c>
      <c r="M1949">
        <v>0.11</v>
      </c>
      <c r="N1949">
        <v>0.13</v>
      </c>
      <c r="O1949">
        <v>0.25</v>
      </c>
      <c r="P1949">
        <v>0</v>
      </c>
      <c r="Q1949">
        <v>346</v>
      </c>
      <c r="R1949">
        <v>72</v>
      </c>
      <c r="S1949">
        <v>-135</v>
      </c>
      <c r="T1949">
        <v>40</v>
      </c>
      <c r="U1949">
        <v>37</v>
      </c>
      <c r="V1949">
        <v>12</v>
      </c>
      <c r="W1949">
        <v>24</v>
      </c>
      <c r="X1949" t="s">
        <v>134</v>
      </c>
      <c r="Y1949">
        <v>45</v>
      </c>
      <c r="Z1949">
        <v>53</v>
      </c>
      <c r="AA1949">
        <v>0</v>
      </c>
      <c r="AB1949">
        <v>0</v>
      </c>
    </row>
    <row r="1950" spans="1:28" x14ac:dyDescent="0.2">
      <c r="A1950" s="4">
        <v>38548343</v>
      </c>
      <c r="B1950" s="1">
        <v>43658</v>
      </c>
      <c r="C1950" s="13">
        <v>0.55317685185185184</v>
      </c>
      <c r="D1950" t="s">
        <v>129</v>
      </c>
      <c r="E1950" t="s">
        <v>130</v>
      </c>
      <c r="F1950">
        <v>2.38</v>
      </c>
      <c r="G1950" t="s">
        <v>130</v>
      </c>
      <c r="H1950">
        <v>35.622999999999998</v>
      </c>
      <c r="I1950">
        <v>-117.602</v>
      </c>
      <c r="J1950">
        <v>11.1</v>
      </c>
      <c r="K1950" t="s">
        <v>131</v>
      </c>
      <c r="L1950">
        <v>61</v>
      </c>
      <c r="M1950">
        <v>0.18</v>
      </c>
      <c r="N1950">
        <v>0.2</v>
      </c>
      <c r="O1950">
        <v>0.41</v>
      </c>
      <c r="P1950">
        <v>0</v>
      </c>
      <c r="Q1950">
        <v>296</v>
      </c>
      <c r="R1950">
        <v>79</v>
      </c>
      <c r="S1950">
        <v>-163</v>
      </c>
      <c r="T1950">
        <v>31</v>
      </c>
      <c r="U1950">
        <v>29</v>
      </c>
      <c r="V1950">
        <v>19</v>
      </c>
      <c r="W1950">
        <v>28</v>
      </c>
      <c r="X1950" t="s">
        <v>133</v>
      </c>
      <c r="Y1950">
        <v>69</v>
      </c>
      <c r="Z1950">
        <v>37</v>
      </c>
      <c r="AA1950">
        <v>13</v>
      </c>
      <c r="AB1950">
        <v>130</v>
      </c>
    </row>
    <row r="1951" spans="1:28" ht="17" x14ac:dyDescent="0.25">
      <c r="A1951" s="3">
        <v>38548351</v>
      </c>
      <c r="B1951" s="1">
        <v>43658</v>
      </c>
      <c r="C1951" s="13">
        <v>0.55347777777777785</v>
      </c>
      <c r="D1951" t="s">
        <v>129</v>
      </c>
      <c r="E1951" t="s">
        <v>130</v>
      </c>
      <c r="F1951">
        <v>2.33</v>
      </c>
      <c r="G1951" t="s">
        <v>130</v>
      </c>
      <c r="H1951">
        <v>35.963000000000001</v>
      </c>
      <c r="I1951">
        <v>-117.476</v>
      </c>
      <c r="J1951">
        <v>0</v>
      </c>
      <c r="K1951" t="s">
        <v>132</v>
      </c>
      <c r="L1951">
        <v>52</v>
      </c>
      <c r="M1951">
        <v>0.25</v>
      </c>
      <c r="N1951">
        <v>0.34</v>
      </c>
      <c r="O1951">
        <v>31.61</v>
      </c>
      <c r="P1951">
        <v>0</v>
      </c>
      <c r="Q1951">
        <v>155</v>
      </c>
      <c r="R1951">
        <v>44</v>
      </c>
      <c r="S1951">
        <v>-91</v>
      </c>
      <c r="T1951">
        <v>54</v>
      </c>
      <c r="U1951">
        <v>59</v>
      </c>
      <c r="V1951">
        <v>16</v>
      </c>
      <c r="W1951">
        <v>83</v>
      </c>
      <c r="X1951" t="s">
        <v>134</v>
      </c>
      <c r="Y1951">
        <v>29</v>
      </c>
      <c r="Z1951">
        <v>44</v>
      </c>
      <c r="AA1951">
        <v>0</v>
      </c>
      <c r="AB1951">
        <v>0</v>
      </c>
    </row>
    <row r="1952" spans="1:28" x14ac:dyDescent="0.2">
      <c r="A1952" s="4">
        <v>38548503</v>
      </c>
      <c r="B1952" s="1">
        <v>43658</v>
      </c>
      <c r="C1952" s="13">
        <v>0.56174004629629637</v>
      </c>
      <c r="D1952" t="s">
        <v>129</v>
      </c>
      <c r="E1952" t="s">
        <v>130</v>
      </c>
      <c r="F1952">
        <v>2.38</v>
      </c>
      <c r="G1952" t="s">
        <v>130</v>
      </c>
      <c r="H1952">
        <v>35.597999999999999</v>
      </c>
      <c r="I1952">
        <v>-117.598</v>
      </c>
      <c r="J1952">
        <v>3.3</v>
      </c>
      <c r="K1952" t="s">
        <v>131</v>
      </c>
      <c r="L1952">
        <v>62</v>
      </c>
      <c r="M1952">
        <v>0.19</v>
      </c>
      <c r="N1952">
        <v>0.2</v>
      </c>
      <c r="O1952">
        <v>0.75</v>
      </c>
      <c r="P1952">
        <v>0</v>
      </c>
      <c r="Q1952">
        <v>146</v>
      </c>
      <c r="R1952">
        <v>76</v>
      </c>
      <c r="S1952">
        <v>-133</v>
      </c>
      <c r="T1952">
        <v>24</v>
      </c>
      <c r="U1952">
        <v>23</v>
      </c>
      <c r="V1952">
        <v>28</v>
      </c>
      <c r="W1952">
        <v>33</v>
      </c>
      <c r="X1952" t="s">
        <v>131</v>
      </c>
      <c r="Y1952">
        <v>89</v>
      </c>
      <c r="Z1952">
        <v>54</v>
      </c>
      <c r="AA1952">
        <v>21</v>
      </c>
      <c r="AB1952">
        <v>66</v>
      </c>
    </row>
    <row r="1953" spans="1:28" x14ac:dyDescent="0.2">
      <c r="A1953" s="4">
        <v>38548711</v>
      </c>
      <c r="B1953" s="1">
        <v>43658</v>
      </c>
      <c r="C1953" s="13">
        <v>0.57453148148148148</v>
      </c>
      <c r="D1953" t="s">
        <v>129</v>
      </c>
      <c r="E1953" t="s">
        <v>130</v>
      </c>
      <c r="F1953">
        <v>2.1</v>
      </c>
      <c r="G1953" t="s">
        <v>130</v>
      </c>
      <c r="H1953">
        <v>35.639000000000003</v>
      </c>
      <c r="I1953">
        <v>-117.58799999999999</v>
      </c>
      <c r="J1953">
        <v>11.3</v>
      </c>
      <c r="K1953" t="s">
        <v>131</v>
      </c>
      <c r="L1953">
        <v>64</v>
      </c>
      <c r="M1953">
        <v>0.21</v>
      </c>
      <c r="N1953">
        <v>0.25</v>
      </c>
      <c r="O1953">
        <v>0.48</v>
      </c>
      <c r="P1953">
        <v>0</v>
      </c>
      <c r="Q1953">
        <v>152</v>
      </c>
      <c r="R1953">
        <v>90</v>
      </c>
      <c r="S1953">
        <v>163</v>
      </c>
      <c r="T1953">
        <v>26</v>
      </c>
      <c r="U1953">
        <v>24</v>
      </c>
      <c r="V1953">
        <v>27</v>
      </c>
      <c r="W1953">
        <v>10</v>
      </c>
      <c r="X1953" t="s">
        <v>131</v>
      </c>
      <c r="Y1953">
        <v>84</v>
      </c>
      <c r="Z1953">
        <v>35</v>
      </c>
      <c r="AA1953">
        <v>16</v>
      </c>
      <c r="AB1953">
        <v>127</v>
      </c>
    </row>
    <row r="1954" spans="1:28" x14ac:dyDescent="0.2">
      <c r="A1954" s="4">
        <v>38549135</v>
      </c>
      <c r="B1954" s="1">
        <v>43658</v>
      </c>
      <c r="C1954" s="13">
        <v>0.60217557870370364</v>
      </c>
      <c r="D1954" t="s">
        <v>129</v>
      </c>
      <c r="E1954" t="s">
        <v>130</v>
      </c>
      <c r="F1954">
        <v>2.02</v>
      </c>
      <c r="G1954" t="s">
        <v>130</v>
      </c>
      <c r="H1954">
        <v>35.703000000000003</v>
      </c>
      <c r="I1954">
        <v>-117.511</v>
      </c>
      <c r="J1954">
        <v>5</v>
      </c>
      <c r="K1954" t="s">
        <v>131</v>
      </c>
      <c r="L1954">
        <v>63</v>
      </c>
      <c r="M1954">
        <v>0.2</v>
      </c>
      <c r="N1954">
        <v>0.24</v>
      </c>
      <c r="O1954">
        <v>0.48</v>
      </c>
      <c r="P1954">
        <v>0</v>
      </c>
      <c r="Q1954">
        <v>330</v>
      </c>
      <c r="R1954">
        <v>21</v>
      </c>
      <c r="S1954">
        <v>-110</v>
      </c>
      <c r="T1954">
        <v>22</v>
      </c>
      <c r="U1954">
        <v>22</v>
      </c>
      <c r="V1954">
        <v>25</v>
      </c>
      <c r="W1954">
        <v>16</v>
      </c>
      <c r="X1954" t="s">
        <v>131</v>
      </c>
      <c r="Y1954">
        <v>100</v>
      </c>
      <c r="Z1954">
        <v>52</v>
      </c>
      <c r="AA1954">
        <v>16</v>
      </c>
      <c r="AB1954">
        <v>69</v>
      </c>
    </row>
    <row r="1955" spans="1:28" x14ac:dyDescent="0.2">
      <c r="A1955" s="4">
        <v>38549159</v>
      </c>
      <c r="B1955" s="1">
        <v>43658</v>
      </c>
      <c r="C1955" s="13">
        <v>0.60326840277777782</v>
      </c>
      <c r="D1955" t="s">
        <v>129</v>
      </c>
      <c r="E1955" t="s">
        <v>130</v>
      </c>
      <c r="F1955">
        <v>2.29</v>
      </c>
      <c r="G1955" t="s">
        <v>130</v>
      </c>
      <c r="H1955">
        <v>35.588000000000001</v>
      </c>
      <c r="I1955">
        <v>-117.536</v>
      </c>
      <c r="J1955">
        <v>8.5</v>
      </c>
      <c r="K1955" t="s">
        <v>131</v>
      </c>
      <c r="L1955">
        <v>64</v>
      </c>
      <c r="M1955">
        <v>0.2</v>
      </c>
      <c r="N1955">
        <v>0.21</v>
      </c>
      <c r="O1955">
        <v>0.52</v>
      </c>
      <c r="P1955">
        <v>0</v>
      </c>
      <c r="Q1955">
        <v>147</v>
      </c>
      <c r="R1955">
        <v>80</v>
      </c>
      <c r="S1955">
        <v>-172</v>
      </c>
      <c r="T1955">
        <v>20</v>
      </c>
      <c r="U1955">
        <v>19</v>
      </c>
      <c r="V1955">
        <v>18</v>
      </c>
      <c r="W1955">
        <v>24</v>
      </c>
      <c r="X1955" t="s">
        <v>131</v>
      </c>
      <c r="Y1955">
        <v>98</v>
      </c>
      <c r="Z1955">
        <v>28</v>
      </c>
      <c r="AA1955">
        <v>16</v>
      </c>
      <c r="AB1955">
        <v>148</v>
      </c>
    </row>
    <row r="1956" spans="1:28" x14ac:dyDescent="0.2">
      <c r="A1956" s="4">
        <v>38549791</v>
      </c>
      <c r="B1956" s="1">
        <v>43658</v>
      </c>
      <c r="C1956" s="13">
        <v>0.65169745370370369</v>
      </c>
      <c r="D1956" t="s">
        <v>129</v>
      </c>
      <c r="E1956" t="s">
        <v>130</v>
      </c>
      <c r="F1956">
        <v>2.4300000000000002</v>
      </c>
      <c r="G1956" t="s">
        <v>130</v>
      </c>
      <c r="H1956">
        <v>35.631999999999998</v>
      </c>
      <c r="I1956">
        <v>-117.596</v>
      </c>
      <c r="J1956">
        <v>10</v>
      </c>
      <c r="K1956" t="s">
        <v>131</v>
      </c>
      <c r="L1956">
        <v>69</v>
      </c>
      <c r="M1956">
        <v>0.16</v>
      </c>
      <c r="N1956">
        <v>0.17</v>
      </c>
      <c r="O1956">
        <v>0.37</v>
      </c>
      <c r="P1956">
        <v>0</v>
      </c>
      <c r="Q1956">
        <v>313</v>
      </c>
      <c r="R1956">
        <v>85</v>
      </c>
      <c r="S1956">
        <v>-176</v>
      </c>
      <c r="T1956">
        <v>14</v>
      </c>
      <c r="U1956">
        <v>18</v>
      </c>
      <c r="V1956">
        <v>24</v>
      </c>
      <c r="W1956">
        <v>11</v>
      </c>
      <c r="X1956" t="s">
        <v>131</v>
      </c>
      <c r="Y1956">
        <v>99</v>
      </c>
      <c r="Z1956">
        <v>29</v>
      </c>
      <c r="AA1956">
        <v>23</v>
      </c>
      <c r="AB1956">
        <v>139</v>
      </c>
    </row>
    <row r="1957" spans="1:28" x14ac:dyDescent="0.2">
      <c r="A1957" s="4">
        <v>38549815</v>
      </c>
      <c r="B1957" s="1">
        <v>43658</v>
      </c>
      <c r="C1957" s="13">
        <v>0.654584375</v>
      </c>
      <c r="D1957" t="s">
        <v>129</v>
      </c>
      <c r="E1957" t="s">
        <v>130</v>
      </c>
      <c r="F1957">
        <v>2.44</v>
      </c>
      <c r="G1957" t="s">
        <v>130</v>
      </c>
      <c r="H1957">
        <v>35.790999999999997</v>
      </c>
      <c r="I1957">
        <v>-117.626</v>
      </c>
      <c r="J1957">
        <v>10.5</v>
      </c>
      <c r="K1957" t="s">
        <v>131</v>
      </c>
      <c r="L1957">
        <v>68</v>
      </c>
      <c r="M1957">
        <v>0.2</v>
      </c>
      <c r="N1957">
        <v>0.22</v>
      </c>
      <c r="O1957">
        <v>0.48</v>
      </c>
      <c r="P1957">
        <v>0</v>
      </c>
      <c r="Q1957">
        <v>117</v>
      </c>
      <c r="R1957">
        <v>86</v>
      </c>
      <c r="S1957">
        <v>-177</v>
      </c>
      <c r="T1957">
        <v>21</v>
      </c>
      <c r="U1957">
        <v>26</v>
      </c>
      <c r="V1957">
        <v>22</v>
      </c>
      <c r="W1957">
        <v>20</v>
      </c>
      <c r="X1957" t="s">
        <v>131</v>
      </c>
      <c r="Y1957">
        <v>87</v>
      </c>
      <c r="Z1957">
        <v>32</v>
      </c>
      <c r="AA1957">
        <v>17</v>
      </c>
      <c r="AB1957">
        <v>136</v>
      </c>
    </row>
    <row r="1958" spans="1:28" ht="17" x14ac:dyDescent="0.25">
      <c r="A1958" s="3">
        <v>38549903</v>
      </c>
      <c r="B1958" s="1">
        <v>43658</v>
      </c>
      <c r="C1958" s="13">
        <v>0.65921377314814811</v>
      </c>
      <c r="D1958" t="s">
        <v>129</v>
      </c>
      <c r="E1958" t="s">
        <v>130</v>
      </c>
      <c r="F1958">
        <v>2.13</v>
      </c>
      <c r="G1958" t="s">
        <v>130</v>
      </c>
      <c r="H1958">
        <v>35.942</v>
      </c>
      <c r="I1958">
        <v>-117.7</v>
      </c>
      <c r="J1958">
        <v>2.2999999999999998</v>
      </c>
      <c r="K1958" t="s">
        <v>131</v>
      </c>
      <c r="L1958">
        <v>54</v>
      </c>
      <c r="M1958">
        <v>0.15</v>
      </c>
      <c r="N1958">
        <v>0.16</v>
      </c>
      <c r="O1958">
        <v>0.23</v>
      </c>
      <c r="P1958">
        <v>0</v>
      </c>
      <c r="Q1958">
        <v>282</v>
      </c>
      <c r="R1958">
        <v>71</v>
      </c>
      <c r="S1958">
        <v>91</v>
      </c>
      <c r="T1958">
        <v>40</v>
      </c>
      <c r="U1958">
        <v>32</v>
      </c>
      <c r="V1958">
        <v>20</v>
      </c>
      <c r="W1958">
        <v>23</v>
      </c>
      <c r="X1958" t="s">
        <v>132</v>
      </c>
      <c r="Y1958">
        <v>65</v>
      </c>
      <c r="Z1958">
        <v>69</v>
      </c>
      <c r="AA1958">
        <v>11</v>
      </c>
      <c r="AB1958">
        <v>35</v>
      </c>
    </row>
    <row r="1959" spans="1:28" x14ac:dyDescent="0.2">
      <c r="A1959" s="4">
        <v>38549935</v>
      </c>
      <c r="B1959" s="1">
        <v>43658</v>
      </c>
      <c r="C1959" s="13">
        <v>0.66372037037037035</v>
      </c>
      <c r="D1959" t="s">
        <v>129</v>
      </c>
      <c r="E1959" t="s">
        <v>130</v>
      </c>
      <c r="F1959">
        <v>2.29</v>
      </c>
      <c r="G1959" t="s">
        <v>130</v>
      </c>
      <c r="H1959">
        <v>35.808</v>
      </c>
      <c r="I1959">
        <v>-117.63800000000001</v>
      </c>
      <c r="J1959">
        <v>4.8</v>
      </c>
      <c r="K1959" t="s">
        <v>131</v>
      </c>
      <c r="L1959">
        <v>66</v>
      </c>
      <c r="M1959">
        <v>0.17</v>
      </c>
      <c r="N1959">
        <v>0.21</v>
      </c>
      <c r="O1959">
        <v>0.46</v>
      </c>
      <c r="P1959">
        <v>0</v>
      </c>
      <c r="Q1959">
        <v>9</v>
      </c>
      <c r="R1959">
        <v>50</v>
      </c>
      <c r="S1959">
        <v>173</v>
      </c>
      <c r="T1959">
        <v>34</v>
      </c>
      <c r="U1959">
        <v>29</v>
      </c>
      <c r="V1959">
        <v>24</v>
      </c>
      <c r="W1959">
        <v>7</v>
      </c>
      <c r="X1959" t="s">
        <v>133</v>
      </c>
      <c r="Y1959">
        <v>74</v>
      </c>
      <c r="Z1959">
        <v>66</v>
      </c>
      <c r="AA1959">
        <v>21</v>
      </c>
      <c r="AB1959">
        <v>39</v>
      </c>
    </row>
    <row r="1960" spans="1:28" x14ac:dyDescent="0.2">
      <c r="A1960" s="4">
        <v>38549951</v>
      </c>
      <c r="B1960" s="1">
        <v>43658</v>
      </c>
      <c r="C1960" s="13">
        <v>0.66491863425925923</v>
      </c>
      <c r="D1960" t="s">
        <v>129</v>
      </c>
      <c r="E1960" t="s">
        <v>130</v>
      </c>
      <c r="F1960">
        <v>2.13</v>
      </c>
      <c r="G1960" t="s">
        <v>130</v>
      </c>
      <c r="H1960">
        <v>35.645000000000003</v>
      </c>
      <c r="I1960">
        <v>-117.55</v>
      </c>
      <c r="J1960">
        <v>7.1</v>
      </c>
      <c r="K1960" t="s">
        <v>131</v>
      </c>
      <c r="L1960">
        <v>61</v>
      </c>
      <c r="M1960">
        <v>0.15</v>
      </c>
      <c r="N1960">
        <v>0.19</v>
      </c>
      <c r="O1960">
        <v>0.33</v>
      </c>
      <c r="P1960">
        <v>0</v>
      </c>
      <c r="Q1960">
        <v>194</v>
      </c>
      <c r="R1960">
        <v>70</v>
      </c>
      <c r="S1960">
        <v>-157</v>
      </c>
      <c r="T1960">
        <v>31</v>
      </c>
      <c r="U1960">
        <v>32</v>
      </c>
      <c r="V1960">
        <v>25</v>
      </c>
      <c r="W1960">
        <v>24</v>
      </c>
      <c r="X1960" t="s">
        <v>133</v>
      </c>
      <c r="Y1960">
        <v>63</v>
      </c>
      <c r="Z1960">
        <v>23</v>
      </c>
      <c r="AA1960">
        <v>17</v>
      </c>
      <c r="AB1960">
        <v>131</v>
      </c>
    </row>
    <row r="1961" spans="1:28" ht="17" x14ac:dyDescent="0.25">
      <c r="A1961" s="3">
        <v>38550119</v>
      </c>
      <c r="B1961" s="1">
        <v>43658</v>
      </c>
      <c r="C1961" s="13">
        <v>0.67873668981481483</v>
      </c>
      <c r="D1961" t="s">
        <v>129</v>
      </c>
      <c r="E1961" t="s">
        <v>130</v>
      </c>
      <c r="F1961">
        <v>2.75</v>
      </c>
      <c r="G1961" t="s">
        <v>130</v>
      </c>
      <c r="H1961">
        <v>35.527999999999999</v>
      </c>
      <c r="I1961">
        <v>-117.488</v>
      </c>
      <c r="J1961">
        <v>7.1</v>
      </c>
      <c r="K1961" t="s">
        <v>131</v>
      </c>
      <c r="L1961">
        <v>80</v>
      </c>
      <c r="M1961">
        <v>0.14000000000000001</v>
      </c>
      <c r="N1961">
        <v>0.14000000000000001</v>
      </c>
      <c r="O1961">
        <v>0.3</v>
      </c>
      <c r="P1961">
        <v>0</v>
      </c>
      <c r="Q1961">
        <v>239</v>
      </c>
      <c r="R1961">
        <v>46</v>
      </c>
      <c r="S1961">
        <v>-109</v>
      </c>
      <c r="T1961">
        <v>15</v>
      </c>
      <c r="U1961">
        <v>16</v>
      </c>
      <c r="V1961">
        <v>34</v>
      </c>
      <c r="W1961">
        <v>29</v>
      </c>
      <c r="X1961" t="s">
        <v>131</v>
      </c>
      <c r="Y1961">
        <v>100</v>
      </c>
      <c r="Z1961">
        <v>25</v>
      </c>
      <c r="AA1961">
        <v>25</v>
      </c>
      <c r="AB1961">
        <v>136</v>
      </c>
    </row>
    <row r="1962" spans="1:28" ht="17" x14ac:dyDescent="0.25">
      <c r="A1962" s="3">
        <v>38550143</v>
      </c>
      <c r="B1962" s="1">
        <v>43658</v>
      </c>
      <c r="C1962" s="13">
        <v>0.68257511574074081</v>
      </c>
      <c r="D1962" t="s">
        <v>129</v>
      </c>
      <c r="E1962" t="s">
        <v>130</v>
      </c>
      <c r="F1962">
        <v>2.4900000000000002</v>
      </c>
      <c r="G1962" t="s">
        <v>130</v>
      </c>
      <c r="H1962">
        <v>35.640999999999998</v>
      </c>
      <c r="I1962">
        <v>-117.45099999999999</v>
      </c>
      <c r="J1962">
        <v>9.3000000000000007</v>
      </c>
      <c r="K1962" t="s">
        <v>131</v>
      </c>
      <c r="L1962">
        <v>89</v>
      </c>
      <c r="M1962">
        <v>0.14000000000000001</v>
      </c>
      <c r="N1962">
        <v>0.14000000000000001</v>
      </c>
      <c r="O1962">
        <v>0.23</v>
      </c>
      <c r="P1962">
        <v>0</v>
      </c>
      <c r="Q1962">
        <v>296</v>
      </c>
      <c r="R1962">
        <v>85</v>
      </c>
      <c r="S1962">
        <v>-164</v>
      </c>
      <c r="T1962">
        <v>17</v>
      </c>
      <c r="U1962">
        <v>15</v>
      </c>
      <c r="V1962">
        <v>24</v>
      </c>
      <c r="W1962">
        <v>9</v>
      </c>
      <c r="X1962" t="s">
        <v>131</v>
      </c>
      <c r="Y1962">
        <v>100</v>
      </c>
      <c r="Z1962">
        <v>28</v>
      </c>
      <c r="AA1962">
        <v>23</v>
      </c>
      <c r="AB1962">
        <v>129</v>
      </c>
    </row>
    <row r="1963" spans="1:28" x14ac:dyDescent="0.2">
      <c r="A1963" s="4">
        <v>38550223</v>
      </c>
      <c r="B1963" s="1">
        <v>43658</v>
      </c>
      <c r="C1963" s="13">
        <v>0.68966388888888897</v>
      </c>
      <c r="D1963" t="s">
        <v>129</v>
      </c>
      <c r="E1963" t="s">
        <v>130</v>
      </c>
      <c r="F1963">
        <v>2.19</v>
      </c>
      <c r="G1963" t="s">
        <v>130</v>
      </c>
      <c r="H1963">
        <v>35.524000000000001</v>
      </c>
      <c r="I1963">
        <v>-117.483</v>
      </c>
      <c r="J1963">
        <v>1.3</v>
      </c>
      <c r="K1963" t="s">
        <v>131</v>
      </c>
      <c r="L1963">
        <v>67</v>
      </c>
      <c r="M1963">
        <v>0.22</v>
      </c>
      <c r="N1963">
        <v>0.22</v>
      </c>
      <c r="O1963">
        <v>0.4</v>
      </c>
      <c r="P1963">
        <v>0</v>
      </c>
      <c r="Q1963">
        <v>258</v>
      </c>
      <c r="R1963">
        <v>19</v>
      </c>
      <c r="S1963">
        <v>30</v>
      </c>
      <c r="T1963">
        <v>19</v>
      </c>
      <c r="U1963">
        <v>17</v>
      </c>
      <c r="V1963">
        <v>21</v>
      </c>
      <c r="W1963">
        <v>24</v>
      </c>
      <c r="X1963" t="s">
        <v>131</v>
      </c>
      <c r="Y1963">
        <v>96</v>
      </c>
      <c r="Z1963">
        <v>66</v>
      </c>
      <c r="AA1963">
        <v>17</v>
      </c>
      <c r="AB1963">
        <v>42</v>
      </c>
    </row>
    <row r="1964" spans="1:28" ht="17" x14ac:dyDescent="0.25">
      <c r="A1964" s="3">
        <v>38550319</v>
      </c>
      <c r="B1964" s="1">
        <v>43658</v>
      </c>
      <c r="C1964" s="13">
        <v>0.69631539351851846</v>
      </c>
      <c r="D1964" t="s">
        <v>129</v>
      </c>
      <c r="E1964" t="s">
        <v>130</v>
      </c>
      <c r="F1964">
        <v>2.71</v>
      </c>
      <c r="G1964" t="s">
        <v>130</v>
      </c>
      <c r="H1964">
        <v>35.716000000000001</v>
      </c>
      <c r="I1964">
        <v>-117.56</v>
      </c>
      <c r="J1964">
        <v>6.6</v>
      </c>
      <c r="K1964" t="s">
        <v>131</v>
      </c>
      <c r="L1964">
        <v>83</v>
      </c>
      <c r="M1964">
        <v>0.13</v>
      </c>
      <c r="N1964">
        <v>0.13</v>
      </c>
      <c r="O1964">
        <v>0.28000000000000003</v>
      </c>
      <c r="P1964">
        <v>0</v>
      </c>
      <c r="Q1964">
        <v>168</v>
      </c>
      <c r="R1964">
        <v>66</v>
      </c>
      <c r="S1964">
        <v>142</v>
      </c>
      <c r="T1964">
        <v>28</v>
      </c>
      <c r="U1964">
        <v>24</v>
      </c>
      <c r="V1964">
        <v>34</v>
      </c>
      <c r="W1964">
        <v>8</v>
      </c>
      <c r="X1964" t="s">
        <v>133</v>
      </c>
      <c r="Y1964">
        <v>72</v>
      </c>
      <c r="Z1964">
        <v>39</v>
      </c>
      <c r="AA1964">
        <v>25</v>
      </c>
      <c r="AB1964">
        <v>82</v>
      </c>
    </row>
    <row r="1965" spans="1:28" x14ac:dyDescent="0.2">
      <c r="A1965" s="4">
        <v>38550423</v>
      </c>
      <c r="B1965" s="1">
        <v>43658</v>
      </c>
      <c r="C1965" s="13">
        <v>0.70249212962962959</v>
      </c>
      <c r="D1965" t="s">
        <v>129</v>
      </c>
      <c r="E1965" t="s">
        <v>130</v>
      </c>
      <c r="F1965">
        <v>2.25</v>
      </c>
      <c r="G1965" t="s">
        <v>130</v>
      </c>
      <c r="H1965">
        <v>35.76</v>
      </c>
      <c r="I1965">
        <v>-117.59099999999999</v>
      </c>
      <c r="J1965">
        <v>1.8</v>
      </c>
      <c r="K1965" t="s">
        <v>131</v>
      </c>
      <c r="L1965">
        <v>62</v>
      </c>
      <c r="M1965">
        <v>0.21</v>
      </c>
      <c r="N1965">
        <v>0.24</v>
      </c>
      <c r="O1965">
        <v>0.31</v>
      </c>
      <c r="P1965">
        <v>0</v>
      </c>
      <c r="Q1965">
        <v>351</v>
      </c>
      <c r="R1965">
        <v>71</v>
      </c>
      <c r="S1965">
        <v>177</v>
      </c>
      <c r="T1965">
        <v>17</v>
      </c>
      <c r="U1965">
        <v>16</v>
      </c>
      <c r="V1965">
        <v>27</v>
      </c>
      <c r="W1965">
        <v>19</v>
      </c>
      <c r="X1965" t="s">
        <v>131</v>
      </c>
      <c r="Y1965">
        <v>100</v>
      </c>
      <c r="Z1965">
        <v>73</v>
      </c>
      <c r="AA1965">
        <v>18</v>
      </c>
      <c r="AB1965">
        <v>34</v>
      </c>
    </row>
    <row r="1966" spans="1:28" x14ac:dyDescent="0.2">
      <c r="A1966" s="4">
        <v>38550511</v>
      </c>
      <c r="B1966" s="1">
        <v>43658</v>
      </c>
      <c r="C1966" s="13">
        <v>0.7053690972222223</v>
      </c>
      <c r="D1966" t="s">
        <v>129</v>
      </c>
      <c r="E1966" t="s">
        <v>130</v>
      </c>
      <c r="F1966">
        <v>2.29</v>
      </c>
      <c r="G1966" t="s">
        <v>130</v>
      </c>
      <c r="H1966">
        <v>35.860999999999997</v>
      </c>
      <c r="I1966">
        <v>-117.712</v>
      </c>
      <c r="J1966">
        <v>3.7</v>
      </c>
      <c r="K1966" t="s">
        <v>131</v>
      </c>
      <c r="L1966">
        <v>58</v>
      </c>
      <c r="M1966">
        <v>0.21</v>
      </c>
      <c r="N1966">
        <v>0.23</v>
      </c>
      <c r="O1966">
        <v>0.83</v>
      </c>
      <c r="P1966">
        <v>0</v>
      </c>
      <c r="Q1966">
        <v>145</v>
      </c>
      <c r="R1966">
        <v>79</v>
      </c>
      <c r="S1966">
        <v>-176</v>
      </c>
      <c r="T1966">
        <v>18</v>
      </c>
      <c r="U1966">
        <v>17</v>
      </c>
      <c r="V1966">
        <v>21</v>
      </c>
      <c r="W1966">
        <v>7</v>
      </c>
      <c r="X1966" t="s">
        <v>131</v>
      </c>
      <c r="Y1966">
        <v>100</v>
      </c>
      <c r="Z1966">
        <v>50</v>
      </c>
      <c r="AA1966">
        <v>15</v>
      </c>
      <c r="AB1966">
        <v>59</v>
      </c>
    </row>
    <row r="1967" spans="1:28" x14ac:dyDescent="0.2">
      <c r="A1967" s="4">
        <v>38550687</v>
      </c>
      <c r="B1967" s="1">
        <v>43658</v>
      </c>
      <c r="C1967" s="13">
        <v>0.71932002314814814</v>
      </c>
      <c r="D1967" t="s">
        <v>129</v>
      </c>
      <c r="E1967" t="s">
        <v>130</v>
      </c>
      <c r="F1967">
        <v>2.25</v>
      </c>
      <c r="G1967" t="s">
        <v>130</v>
      </c>
      <c r="H1967">
        <v>35.582000000000001</v>
      </c>
      <c r="I1967">
        <v>-117.35599999999999</v>
      </c>
      <c r="J1967">
        <v>3.2</v>
      </c>
      <c r="K1967" t="s">
        <v>131</v>
      </c>
      <c r="L1967">
        <v>47</v>
      </c>
      <c r="M1967">
        <v>0.27</v>
      </c>
      <c r="N1967">
        <v>0.3</v>
      </c>
      <c r="O1967">
        <v>0.34</v>
      </c>
      <c r="P1967">
        <v>0</v>
      </c>
      <c r="Q1967">
        <v>11</v>
      </c>
      <c r="R1967">
        <v>36</v>
      </c>
      <c r="S1967">
        <v>-40</v>
      </c>
      <c r="T1967">
        <v>16</v>
      </c>
      <c r="U1967">
        <v>21</v>
      </c>
      <c r="V1967">
        <v>17</v>
      </c>
      <c r="W1967">
        <v>11</v>
      </c>
      <c r="X1967" t="s">
        <v>131</v>
      </c>
      <c r="Y1967">
        <v>98</v>
      </c>
      <c r="Z1967">
        <v>57</v>
      </c>
      <c r="AA1967">
        <v>12</v>
      </c>
      <c r="AB1967">
        <v>62</v>
      </c>
    </row>
    <row r="1968" spans="1:28" x14ac:dyDescent="0.2">
      <c r="A1968" s="4">
        <v>38550887</v>
      </c>
      <c r="B1968" s="1">
        <v>43658</v>
      </c>
      <c r="C1968" s="13">
        <v>0.73565648148148144</v>
      </c>
      <c r="D1968" t="s">
        <v>129</v>
      </c>
      <c r="E1968" t="s">
        <v>130</v>
      </c>
      <c r="F1968">
        <v>2.1800000000000002</v>
      </c>
      <c r="G1968" t="s">
        <v>130</v>
      </c>
      <c r="H1968">
        <v>35.886000000000003</v>
      </c>
      <c r="I1968">
        <v>-117.73099999999999</v>
      </c>
      <c r="J1968">
        <v>4.5999999999999996</v>
      </c>
      <c r="K1968" t="s">
        <v>131</v>
      </c>
      <c r="L1968">
        <v>66</v>
      </c>
      <c r="M1968">
        <v>0.21</v>
      </c>
      <c r="N1968">
        <v>0.22</v>
      </c>
      <c r="O1968">
        <v>0.46</v>
      </c>
      <c r="P1968">
        <v>0</v>
      </c>
      <c r="Q1968">
        <v>345</v>
      </c>
      <c r="R1968">
        <v>83</v>
      </c>
      <c r="S1968">
        <v>-172</v>
      </c>
      <c r="T1968">
        <v>26</v>
      </c>
      <c r="U1968">
        <v>19</v>
      </c>
      <c r="V1968">
        <v>26</v>
      </c>
      <c r="W1968">
        <v>3</v>
      </c>
      <c r="X1968" t="s">
        <v>131</v>
      </c>
      <c r="Y1968">
        <v>88</v>
      </c>
      <c r="Z1968">
        <v>52</v>
      </c>
      <c r="AA1968">
        <v>20</v>
      </c>
      <c r="AB1968">
        <v>63</v>
      </c>
    </row>
    <row r="1969" spans="1:28" ht="17" x14ac:dyDescent="0.25">
      <c r="A1969" s="3">
        <v>38551111</v>
      </c>
      <c r="B1969" s="1">
        <v>43658</v>
      </c>
      <c r="C1969" s="13">
        <v>0.75141168981481476</v>
      </c>
      <c r="D1969" t="s">
        <v>129</v>
      </c>
      <c r="E1969" t="s">
        <v>130</v>
      </c>
      <c r="F1969">
        <v>2.6</v>
      </c>
      <c r="G1969" t="s">
        <v>130</v>
      </c>
      <c r="H1969">
        <v>35.573</v>
      </c>
      <c r="I1969">
        <v>-117.35599999999999</v>
      </c>
      <c r="J1969">
        <v>3.3</v>
      </c>
      <c r="K1969" t="s">
        <v>131</v>
      </c>
      <c r="L1969">
        <v>93</v>
      </c>
      <c r="M1969">
        <v>0.15</v>
      </c>
      <c r="N1969">
        <v>0.14000000000000001</v>
      </c>
      <c r="O1969">
        <v>0.19</v>
      </c>
      <c r="P1969">
        <v>0</v>
      </c>
      <c r="Q1969">
        <v>124</v>
      </c>
      <c r="R1969">
        <v>75</v>
      </c>
      <c r="S1969">
        <v>167</v>
      </c>
      <c r="T1969">
        <v>18</v>
      </c>
      <c r="U1969">
        <v>32</v>
      </c>
      <c r="V1969">
        <v>30</v>
      </c>
      <c r="W1969">
        <v>10</v>
      </c>
      <c r="X1969" t="s">
        <v>133</v>
      </c>
      <c r="Y1969">
        <v>72</v>
      </c>
      <c r="Z1969">
        <v>70</v>
      </c>
      <c r="AA1969">
        <v>22</v>
      </c>
      <c r="AB1969">
        <v>29</v>
      </c>
    </row>
    <row r="1970" spans="1:28" x14ac:dyDescent="0.2">
      <c r="A1970" s="4">
        <v>38551167</v>
      </c>
      <c r="B1970" s="1">
        <v>43658</v>
      </c>
      <c r="C1970" s="13">
        <v>0.75391944444444448</v>
      </c>
      <c r="D1970" t="s">
        <v>129</v>
      </c>
      <c r="E1970" t="s">
        <v>130</v>
      </c>
      <c r="F1970">
        <v>2.15</v>
      </c>
      <c r="G1970" t="s">
        <v>130</v>
      </c>
      <c r="H1970">
        <v>35.825000000000003</v>
      </c>
      <c r="I1970">
        <v>-117.629</v>
      </c>
      <c r="J1970">
        <v>2.2000000000000002</v>
      </c>
      <c r="K1970" t="s">
        <v>131</v>
      </c>
      <c r="L1970">
        <v>61</v>
      </c>
      <c r="M1970">
        <v>0.19</v>
      </c>
      <c r="N1970">
        <v>0.21</v>
      </c>
      <c r="O1970">
        <v>0.34</v>
      </c>
      <c r="P1970">
        <v>0</v>
      </c>
      <c r="Q1970">
        <v>278</v>
      </c>
      <c r="R1970">
        <v>79</v>
      </c>
      <c r="S1970">
        <v>-169</v>
      </c>
      <c r="T1970">
        <v>24</v>
      </c>
      <c r="U1970">
        <v>28</v>
      </c>
      <c r="V1970">
        <v>26</v>
      </c>
      <c r="W1970">
        <v>9</v>
      </c>
      <c r="X1970" t="s">
        <v>133</v>
      </c>
      <c r="Y1970">
        <v>79</v>
      </c>
      <c r="Z1970">
        <v>72</v>
      </c>
      <c r="AA1970">
        <v>19</v>
      </c>
      <c r="AB1970">
        <v>32</v>
      </c>
    </row>
    <row r="1971" spans="1:28" x14ac:dyDescent="0.2">
      <c r="A1971" s="4">
        <v>38551263</v>
      </c>
      <c r="B1971" s="1">
        <v>43658</v>
      </c>
      <c r="C1971" s="13">
        <v>0.75986388888888889</v>
      </c>
      <c r="D1971" t="s">
        <v>129</v>
      </c>
      <c r="E1971" t="s">
        <v>130</v>
      </c>
      <c r="F1971">
        <v>2.33</v>
      </c>
      <c r="G1971" t="s">
        <v>130</v>
      </c>
      <c r="H1971">
        <v>35.625999999999998</v>
      </c>
      <c r="I1971">
        <v>-117.453</v>
      </c>
      <c r="J1971">
        <v>2.9</v>
      </c>
      <c r="K1971" t="s">
        <v>131</v>
      </c>
      <c r="L1971">
        <v>65</v>
      </c>
      <c r="M1971">
        <v>0.2</v>
      </c>
      <c r="N1971">
        <v>0.24</v>
      </c>
      <c r="O1971">
        <v>0.3</v>
      </c>
      <c r="P1971">
        <v>0</v>
      </c>
      <c r="Q1971">
        <v>302</v>
      </c>
      <c r="R1971">
        <v>87</v>
      </c>
      <c r="S1971">
        <v>163</v>
      </c>
      <c r="T1971">
        <v>17</v>
      </c>
      <c r="U1971">
        <v>18</v>
      </c>
      <c r="V1971">
        <v>32</v>
      </c>
      <c r="W1971">
        <v>15</v>
      </c>
      <c r="X1971" t="s">
        <v>131</v>
      </c>
      <c r="Y1971">
        <v>99</v>
      </c>
      <c r="Z1971">
        <v>67</v>
      </c>
      <c r="AA1971">
        <v>22</v>
      </c>
      <c r="AB1971">
        <v>69</v>
      </c>
    </row>
    <row r="1972" spans="1:28" ht="17" x14ac:dyDescent="0.25">
      <c r="A1972" s="3">
        <v>38551607</v>
      </c>
      <c r="B1972" s="1">
        <v>43658</v>
      </c>
      <c r="C1972" s="13">
        <v>0.79273136574074077</v>
      </c>
      <c r="D1972" t="s">
        <v>129</v>
      </c>
      <c r="E1972" t="s">
        <v>130</v>
      </c>
      <c r="F1972">
        <v>2.35</v>
      </c>
      <c r="G1972" t="s">
        <v>130</v>
      </c>
      <c r="H1972">
        <v>35.871000000000002</v>
      </c>
      <c r="I1972">
        <v>-117.68300000000001</v>
      </c>
      <c r="J1972">
        <v>3</v>
      </c>
      <c r="K1972" t="s">
        <v>131</v>
      </c>
      <c r="L1972">
        <v>57</v>
      </c>
      <c r="M1972">
        <v>0.21</v>
      </c>
      <c r="N1972">
        <v>0.24</v>
      </c>
      <c r="O1972">
        <v>0.83</v>
      </c>
      <c r="P1972">
        <v>0</v>
      </c>
      <c r="Q1972">
        <v>104</v>
      </c>
      <c r="R1972">
        <v>73</v>
      </c>
      <c r="S1972">
        <v>100</v>
      </c>
      <c r="T1972">
        <v>52</v>
      </c>
      <c r="U1972">
        <v>47</v>
      </c>
      <c r="V1972">
        <v>24</v>
      </c>
      <c r="W1972">
        <v>34</v>
      </c>
      <c r="X1972" t="s">
        <v>134</v>
      </c>
      <c r="Y1972">
        <v>35</v>
      </c>
      <c r="Z1972">
        <v>67</v>
      </c>
      <c r="AA1972">
        <v>5</v>
      </c>
      <c r="AB1972">
        <v>69</v>
      </c>
    </row>
    <row r="1973" spans="1:28" x14ac:dyDescent="0.2">
      <c r="A1973" s="4">
        <v>38551623</v>
      </c>
      <c r="B1973" s="1">
        <v>43658</v>
      </c>
      <c r="C1973" s="13">
        <v>0.79443865740740749</v>
      </c>
      <c r="D1973" t="s">
        <v>129</v>
      </c>
      <c r="E1973" t="s">
        <v>130</v>
      </c>
      <c r="F1973">
        <v>2.13</v>
      </c>
      <c r="G1973" t="s">
        <v>130</v>
      </c>
      <c r="H1973">
        <v>35.661000000000001</v>
      </c>
      <c r="I1973">
        <v>-117.488</v>
      </c>
      <c r="J1973">
        <v>4.5999999999999996</v>
      </c>
      <c r="K1973" t="s">
        <v>131</v>
      </c>
      <c r="L1973">
        <v>56</v>
      </c>
      <c r="M1973">
        <v>0.2</v>
      </c>
      <c r="N1973">
        <v>0.27</v>
      </c>
      <c r="O1973">
        <v>0.46</v>
      </c>
      <c r="P1973">
        <v>0</v>
      </c>
      <c r="Q1973">
        <v>330</v>
      </c>
      <c r="R1973">
        <v>84</v>
      </c>
      <c r="S1973">
        <v>162</v>
      </c>
      <c r="T1973">
        <v>28</v>
      </c>
      <c r="U1973">
        <v>28</v>
      </c>
      <c r="V1973">
        <v>26</v>
      </c>
      <c r="W1973">
        <v>15</v>
      </c>
      <c r="X1973" t="s">
        <v>133</v>
      </c>
      <c r="Y1973">
        <v>69</v>
      </c>
      <c r="Z1973">
        <v>70</v>
      </c>
      <c r="AA1973">
        <v>7</v>
      </c>
      <c r="AB1973">
        <v>48</v>
      </c>
    </row>
    <row r="1974" spans="1:28" x14ac:dyDescent="0.2">
      <c r="A1974" s="4">
        <v>38551655</v>
      </c>
      <c r="B1974" s="1">
        <v>43658</v>
      </c>
      <c r="C1974" s="13">
        <v>0.7965589120370371</v>
      </c>
      <c r="D1974" t="s">
        <v>129</v>
      </c>
      <c r="E1974" t="s">
        <v>130</v>
      </c>
      <c r="F1974">
        <v>2.13</v>
      </c>
      <c r="G1974" t="s">
        <v>130</v>
      </c>
      <c r="H1974">
        <v>35.667999999999999</v>
      </c>
      <c r="I1974">
        <v>-117.483</v>
      </c>
      <c r="J1974">
        <v>1.7</v>
      </c>
      <c r="K1974" t="s">
        <v>131</v>
      </c>
      <c r="L1974">
        <v>53</v>
      </c>
      <c r="M1974">
        <v>0.15</v>
      </c>
      <c r="N1974">
        <v>0.18</v>
      </c>
      <c r="O1974">
        <v>0.26</v>
      </c>
      <c r="P1974">
        <v>0</v>
      </c>
      <c r="Q1974">
        <v>333</v>
      </c>
      <c r="R1974">
        <v>82</v>
      </c>
      <c r="S1974">
        <v>170</v>
      </c>
      <c r="T1974">
        <v>32</v>
      </c>
      <c r="U1974">
        <v>25</v>
      </c>
      <c r="V1974">
        <v>24</v>
      </c>
      <c r="W1974">
        <v>38</v>
      </c>
      <c r="X1974" t="s">
        <v>133</v>
      </c>
      <c r="Y1974">
        <v>74</v>
      </c>
      <c r="Z1974">
        <v>58</v>
      </c>
      <c r="AA1974">
        <v>5</v>
      </c>
      <c r="AB1974">
        <v>61</v>
      </c>
    </row>
    <row r="1975" spans="1:28" ht="17" x14ac:dyDescent="0.25">
      <c r="A1975" s="3">
        <v>38551663</v>
      </c>
      <c r="B1975" s="1">
        <v>43658</v>
      </c>
      <c r="C1975" s="13">
        <v>0.79713634259259258</v>
      </c>
      <c r="D1975" t="s">
        <v>129</v>
      </c>
      <c r="E1975" t="s">
        <v>130</v>
      </c>
      <c r="F1975">
        <v>2.0299999999999998</v>
      </c>
      <c r="G1975" t="s">
        <v>130</v>
      </c>
      <c r="H1975">
        <v>35.637999999999998</v>
      </c>
      <c r="I1975">
        <v>-117.452</v>
      </c>
      <c r="J1975">
        <v>1.2</v>
      </c>
      <c r="K1975" t="s">
        <v>131</v>
      </c>
      <c r="L1975">
        <v>53</v>
      </c>
      <c r="M1975">
        <v>0.23</v>
      </c>
      <c r="N1975">
        <v>0.27</v>
      </c>
      <c r="O1975">
        <v>0.36</v>
      </c>
      <c r="P1975">
        <v>0</v>
      </c>
      <c r="Q1975">
        <v>178</v>
      </c>
      <c r="R1975">
        <v>84</v>
      </c>
      <c r="S1975">
        <v>-177</v>
      </c>
      <c r="T1975">
        <v>36</v>
      </c>
      <c r="U1975">
        <v>44</v>
      </c>
      <c r="V1975">
        <v>23</v>
      </c>
      <c r="W1975">
        <v>25</v>
      </c>
      <c r="X1975" t="s">
        <v>134</v>
      </c>
      <c r="Y1975">
        <v>43</v>
      </c>
      <c r="Z1975">
        <v>67</v>
      </c>
      <c r="AA1975">
        <v>4</v>
      </c>
      <c r="AB1975">
        <v>51</v>
      </c>
    </row>
    <row r="1976" spans="1:28" ht="17" x14ac:dyDescent="0.25">
      <c r="A1976" s="3">
        <v>38551727</v>
      </c>
      <c r="B1976" s="1">
        <v>43658</v>
      </c>
      <c r="C1976" s="13">
        <v>0.80243703703703695</v>
      </c>
      <c r="D1976" t="s">
        <v>129</v>
      </c>
      <c r="E1976" t="s">
        <v>130</v>
      </c>
      <c r="F1976">
        <v>2.81</v>
      </c>
      <c r="G1976" t="s">
        <v>130</v>
      </c>
      <c r="H1976">
        <v>35.927</v>
      </c>
      <c r="I1976">
        <v>-117.70699999999999</v>
      </c>
      <c r="J1976">
        <v>3.8</v>
      </c>
      <c r="K1976" t="s">
        <v>131</v>
      </c>
      <c r="L1976">
        <v>91</v>
      </c>
      <c r="M1976">
        <v>0.16</v>
      </c>
      <c r="N1976">
        <v>0.14000000000000001</v>
      </c>
      <c r="O1976">
        <v>0.3</v>
      </c>
      <c r="P1976">
        <v>0</v>
      </c>
      <c r="Q1976">
        <v>312</v>
      </c>
      <c r="R1976">
        <v>77</v>
      </c>
      <c r="S1976">
        <v>-174</v>
      </c>
      <c r="T1976">
        <v>20</v>
      </c>
      <c r="U1976">
        <v>18</v>
      </c>
      <c r="V1976">
        <v>32</v>
      </c>
      <c r="W1976">
        <v>13</v>
      </c>
      <c r="X1976" t="s">
        <v>131</v>
      </c>
      <c r="Y1976">
        <v>99</v>
      </c>
      <c r="Z1976">
        <v>69</v>
      </c>
      <c r="AA1976">
        <v>18</v>
      </c>
      <c r="AB1976">
        <v>32</v>
      </c>
    </row>
    <row r="1977" spans="1:28" ht="17" x14ac:dyDescent="0.25">
      <c r="A1977" s="3">
        <v>38551743</v>
      </c>
      <c r="B1977" s="1">
        <v>43658</v>
      </c>
      <c r="C1977" s="13">
        <v>0.80342418981481478</v>
      </c>
      <c r="D1977" t="s">
        <v>129</v>
      </c>
      <c r="E1977" t="s">
        <v>130</v>
      </c>
      <c r="F1977">
        <v>2.0299999999999998</v>
      </c>
      <c r="G1977" t="s">
        <v>130</v>
      </c>
      <c r="H1977">
        <v>35.753999999999998</v>
      </c>
      <c r="I1977">
        <v>-117.565</v>
      </c>
      <c r="J1977">
        <v>3.6</v>
      </c>
      <c r="K1977" t="s">
        <v>131</v>
      </c>
      <c r="L1977">
        <v>48</v>
      </c>
      <c r="M1977">
        <v>0.2</v>
      </c>
      <c r="N1977">
        <v>0.26</v>
      </c>
      <c r="O1977">
        <v>0.49</v>
      </c>
      <c r="P1977">
        <v>0</v>
      </c>
      <c r="Q1977">
        <v>136</v>
      </c>
      <c r="R1977">
        <v>81</v>
      </c>
      <c r="S1977">
        <v>157</v>
      </c>
      <c r="T1977">
        <v>39</v>
      </c>
      <c r="U1977">
        <v>43</v>
      </c>
      <c r="V1977">
        <v>16</v>
      </c>
      <c r="W1977">
        <v>19</v>
      </c>
      <c r="X1977" t="s">
        <v>134</v>
      </c>
      <c r="Y1977">
        <v>31</v>
      </c>
      <c r="Z1977">
        <v>78</v>
      </c>
      <c r="AA1977">
        <v>1</v>
      </c>
      <c r="AB1977">
        <v>39</v>
      </c>
    </row>
    <row r="1978" spans="1:28" x14ac:dyDescent="0.2">
      <c r="A1978" s="4">
        <v>38551903</v>
      </c>
      <c r="B1978" s="1">
        <v>43658</v>
      </c>
      <c r="C1978" s="13">
        <v>0.81781053240740731</v>
      </c>
      <c r="D1978" t="s">
        <v>129</v>
      </c>
      <c r="E1978" t="s">
        <v>130</v>
      </c>
      <c r="F1978">
        <v>2.29</v>
      </c>
      <c r="G1978" t="s">
        <v>130</v>
      </c>
      <c r="H1978">
        <v>35.932000000000002</v>
      </c>
      <c r="I1978">
        <v>-117.70099999999999</v>
      </c>
      <c r="J1978">
        <v>3.4</v>
      </c>
      <c r="K1978" t="s">
        <v>131</v>
      </c>
      <c r="L1978">
        <v>50</v>
      </c>
      <c r="M1978">
        <v>0.21</v>
      </c>
      <c r="N1978">
        <v>0.23</v>
      </c>
      <c r="O1978">
        <v>0.54</v>
      </c>
      <c r="P1978">
        <v>0</v>
      </c>
      <c r="Q1978">
        <v>140</v>
      </c>
      <c r="R1978">
        <v>66</v>
      </c>
      <c r="S1978">
        <v>-170</v>
      </c>
      <c r="T1978">
        <v>23</v>
      </c>
      <c r="U1978">
        <v>28</v>
      </c>
      <c r="V1978">
        <v>18</v>
      </c>
      <c r="W1978">
        <v>0</v>
      </c>
      <c r="X1978" t="s">
        <v>133</v>
      </c>
      <c r="Y1978">
        <v>80</v>
      </c>
      <c r="Z1978">
        <v>59</v>
      </c>
      <c r="AA1978">
        <v>7</v>
      </c>
      <c r="AB1978">
        <v>38</v>
      </c>
    </row>
    <row r="1979" spans="1:28" ht="17" x14ac:dyDescent="0.25">
      <c r="A1979" s="3">
        <v>38552039</v>
      </c>
      <c r="B1979" s="1">
        <v>43658</v>
      </c>
      <c r="C1979" s="13">
        <v>0.83194050925925922</v>
      </c>
      <c r="D1979" t="s">
        <v>129</v>
      </c>
      <c r="E1979" t="s">
        <v>130</v>
      </c>
      <c r="F1979">
        <v>2.85</v>
      </c>
      <c r="G1979" t="s">
        <v>130</v>
      </c>
      <c r="H1979">
        <v>35.957999999999998</v>
      </c>
      <c r="I1979">
        <v>-117.746</v>
      </c>
      <c r="J1979">
        <v>1.8</v>
      </c>
      <c r="K1979" t="s">
        <v>131</v>
      </c>
      <c r="L1979">
        <v>77</v>
      </c>
      <c r="M1979">
        <v>0.17</v>
      </c>
      <c r="N1979">
        <v>0.16</v>
      </c>
      <c r="O1979">
        <v>0.26</v>
      </c>
      <c r="P1979">
        <v>0</v>
      </c>
      <c r="Q1979">
        <v>315</v>
      </c>
      <c r="R1979">
        <v>73</v>
      </c>
      <c r="S1979">
        <v>-163</v>
      </c>
      <c r="T1979">
        <v>34</v>
      </c>
      <c r="U1979">
        <v>28</v>
      </c>
      <c r="V1979">
        <v>26</v>
      </c>
      <c r="W1979">
        <v>19</v>
      </c>
      <c r="X1979" t="s">
        <v>133</v>
      </c>
      <c r="Y1979">
        <v>63</v>
      </c>
      <c r="Z1979">
        <v>71</v>
      </c>
      <c r="AA1979">
        <v>20</v>
      </c>
      <c r="AB1979">
        <v>40</v>
      </c>
    </row>
    <row r="1980" spans="1:28" ht="17" x14ac:dyDescent="0.25">
      <c r="A1980" s="3">
        <v>38552207</v>
      </c>
      <c r="B1980" s="1">
        <v>43658</v>
      </c>
      <c r="C1980" s="13">
        <v>0.85049641203703708</v>
      </c>
      <c r="D1980" t="s">
        <v>129</v>
      </c>
      <c r="E1980" t="s">
        <v>130</v>
      </c>
      <c r="F1980">
        <v>2.4700000000000002</v>
      </c>
      <c r="G1980" t="s">
        <v>130</v>
      </c>
      <c r="H1980">
        <v>35.673999999999999</v>
      </c>
      <c r="I1980">
        <v>-117.547</v>
      </c>
      <c r="J1980">
        <v>8.8000000000000007</v>
      </c>
      <c r="K1980" t="s">
        <v>131</v>
      </c>
      <c r="L1980">
        <v>92</v>
      </c>
      <c r="M1980">
        <v>0.12</v>
      </c>
      <c r="N1980">
        <v>0.12</v>
      </c>
      <c r="O1980">
        <v>0.24</v>
      </c>
      <c r="P1980">
        <v>0</v>
      </c>
      <c r="Q1980">
        <v>159</v>
      </c>
      <c r="R1980">
        <v>88</v>
      </c>
      <c r="S1980">
        <v>177</v>
      </c>
      <c r="T1980">
        <v>22</v>
      </c>
      <c r="U1980">
        <v>20</v>
      </c>
      <c r="V1980">
        <v>29</v>
      </c>
      <c r="W1980">
        <v>7</v>
      </c>
      <c r="X1980" t="s">
        <v>131</v>
      </c>
      <c r="Y1980">
        <v>96</v>
      </c>
      <c r="Z1980">
        <v>29</v>
      </c>
      <c r="AA1980">
        <v>17</v>
      </c>
      <c r="AB1980">
        <v>123</v>
      </c>
    </row>
    <row r="1981" spans="1:28" ht="17" x14ac:dyDescent="0.25">
      <c r="A1981" s="3">
        <v>38552239</v>
      </c>
      <c r="B1981" s="1">
        <v>43658</v>
      </c>
      <c r="C1981" s="13">
        <v>0.8565515046296297</v>
      </c>
      <c r="D1981" t="s">
        <v>129</v>
      </c>
      <c r="E1981" t="s">
        <v>130</v>
      </c>
      <c r="F1981">
        <v>2.5299999999999998</v>
      </c>
      <c r="G1981" t="s">
        <v>130</v>
      </c>
      <c r="H1981">
        <v>35.823</v>
      </c>
      <c r="I1981">
        <v>-117.645</v>
      </c>
      <c r="J1981">
        <v>2.1</v>
      </c>
      <c r="K1981" t="s">
        <v>131</v>
      </c>
      <c r="L1981">
        <v>84</v>
      </c>
      <c r="M1981">
        <v>0.18</v>
      </c>
      <c r="N1981">
        <v>0.17</v>
      </c>
      <c r="O1981">
        <v>0.25</v>
      </c>
      <c r="P1981">
        <v>0</v>
      </c>
      <c r="Q1981">
        <v>11</v>
      </c>
      <c r="R1981">
        <v>66</v>
      </c>
      <c r="S1981">
        <v>179</v>
      </c>
      <c r="T1981">
        <v>30</v>
      </c>
      <c r="U1981">
        <v>29</v>
      </c>
      <c r="V1981">
        <v>28</v>
      </c>
      <c r="W1981">
        <v>17</v>
      </c>
      <c r="X1981" t="s">
        <v>133</v>
      </c>
      <c r="Y1981">
        <v>62</v>
      </c>
      <c r="Z1981">
        <v>73</v>
      </c>
      <c r="AA1981">
        <v>18</v>
      </c>
      <c r="AB1981">
        <v>50</v>
      </c>
    </row>
    <row r="1982" spans="1:28" x14ac:dyDescent="0.2">
      <c r="A1982" s="4">
        <v>38552335</v>
      </c>
      <c r="B1982" s="1">
        <v>43658</v>
      </c>
      <c r="C1982" s="13">
        <v>0.8685314814814814</v>
      </c>
      <c r="D1982" t="s">
        <v>129</v>
      </c>
      <c r="E1982" t="s">
        <v>130</v>
      </c>
      <c r="F1982">
        <v>2.39</v>
      </c>
      <c r="G1982" t="s">
        <v>130</v>
      </c>
      <c r="H1982">
        <v>35.746000000000002</v>
      </c>
      <c r="I1982">
        <v>-117.57299999999999</v>
      </c>
      <c r="J1982">
        <v>4.8</v>
      </c>
      <c r="K1982" t="s">
        <v>131</v>
      </c>
      <c r="L1982">
        <v>59</v>
      </c>
      <c r="M1982">
        <v>0.19</v>
      </c>
      <c r="N1982">
        <v>0.26</v>
      </c>
      <c r="O1982">
        <v>0.42</v>
      </c>
      <c r="P1982">
        <v>0</v>
      </c>
      <c r="Q1982">
        <v>276</v>
      </c>
      <c r="R1982">
        <v>73</v>
      </c>
      <c r="S1982">
        <v>164</v>
      </c>
      <c r="T1982">
        <v>20</v>
      </c>
      <c r="U1982">
        <v>26</v>
      </c>
      <c r="V1982">
        <v>27</v>
      </c>
      <c r="W1982">
        <v>8</v>
      </c>
      <c r="X1982" t="s">
        <v>131</v>
      </c>
      <c r="Y1982">
        <v>92</v>
      </c>
      <c r="Z1982">
        <v>71</v>
      </c>
      <c r="AA1982">
        <v>16</v>
      </c>
      <c r="AB1982">
        <v>35</v>
      </c>
    </row>
    <row r="1983" spans="1:28" x14ac:dyDescent="0.2">
      <c r="A1983" s="4">
        <v>38552615</v>
      </c>
      <c r="B1983" s="1">
        <v>43658</v>
      </c>
      <c r="C1983" s="13">
        <v>0.90437673611111113</v>
      </c>
      <c r="D1983" t="s">
        <v>129</v>
      </c>
      <c r="E1983" t="s">
        <v>130</v>
      </c>
      <c r="F1983">
        <v>2.3199999999999998</v>
      </c>
      <c r="G1983" t="s">
        <v>130</v>
      </c>
      <c r="H1983">
        <v>35.588999999999999</v>
      </c>
      <c r="I1983">
        <v>-117.416</v>
      </c>
      <c r="J1983">
        <v>2.5</v>
      </c>
      <c r="K1983" t="s">
        <v>131</v>
      </c>
      <c r="L1983">
        <v>55</v>
      </c>
      <c r="M1983">
        <v>0.23</v>
      </c>
      <c r="N1983">
        <v>0.3</v>
      </c>
      <c r="O1983">
        <v>0.46</v>
      </c>
      <c r="P1983">
        <v>0</v>
      </c>
      <c r="Q1983">
        <v>308</v>
      </c>
      <c r="R1983">
        <v>89</v>
      </c>
      <c r="S1983">
        <v>169</v>
      </c>
      <c r="T1983">
        <v>19</v>
      </c>
      <c r="U1983">
        <v>21</v>
      </c>
      <c r="V1983">
        <v>23</v>
      </c>
      <c r="W1983">
        <v>0</v>
      </c>
      <c r="X1983" t="s">
        <v>131</v>
      </c>
      <c r="Y1983">
        <v>96</v>
      </c>
      <c r="Z1983">
        <v>69</v>
      </c>
      <c r="AA1983">
        <v>15</v>
      </c>
      <c r="AB1983">
        <v>51</v>
      </c>
    </row>
    <row r="1984" spans="1:28" x14ac:dyDescent="0.2">
      <c r="A1984" s="4">
        <v>38552679</v>
      </c>
      <c r="B1984" s="1">
        <v>43658</v>
      </c>
      <c r="C1984" s="13">
        <v>0.91254537037037042</v>
      </c>
      <c r="D1984" t="s">
        <v>129</v>
      </c>
      <c r="E1984" t="s">
        <v>130</v>
      </c>
      <c r="F1984">
        <v>2.41</v>
      </c>
      <c r="G1984" t="s">
        <v>130</v>
      </c>
      <c r="H1984">
        <v>35.9</v>
      </c>
      <c r="I1984">
        <v>-117.693</v>
      </c>
      <c r="J1984">
        <v>4.0999999999999996</v>
      </c>
      <c r="K1984" t="s">
        <v>131</v>
      </c>
      <c r="L1984">
        <v>30</v>
      </c>
      <c r="M1984">
        <v>0.12</v>
      </c>
      <c r="N1984">
        <v>0.19</v>
      </c>
      <c r="O1984">
        <v>0.48</v>
      </c>
      <c r="P1984">
        <v>0</v>
      </c>
      <c r="Q1984">
        <v>157</v>
      </c>
      <c r="R1984">
        <v>85</v>
      </c>
      <c r="S1984">
        <v>-166</v>
      </c>
      <c r="T1984">
        <v>27</v>
      </c>
      <c r="U1984">
        <v>24</v>
      </c>
      <c r="V1984">
        <v>19</v>
      </c>
      <c r="W1984">
        <v>5</v>
      </c>
      <c r="X1984" t="s">
        <v>133</v>
      </c>
      <c r="Y1984">
        <v>87</v>
      </c>
      <c r="Z1984">
        <v>54</v>
      </c>
      <c r="AA1984">
        <v>9</v>
      </c>
      <c r="AB1984">
        <v>68</v>
      </c>
    </row>
    <row r="1985" spans="1:28" x14ac:dyDescent="0.2">
      <c r="A1985" s="4">
        <v>38552695</v>
      </c>
      <c r="B1985" s="1">
        <v>43658</v>
      </c>
      <c r="C1985" s="13">
        <v>0.9137505787037038</v>
      </c>
      <c r="D1985" t="s">
        <v>129</v>
      </c>
      <c r="E1985" t="s">
        <v>130</v>
      </c>
      <c r="F1985">
        <v>2.0499999999999998</v>
      </c>
      <c r="G1985" t="s">
        <v>130</v>
      </c>
      <c r="H1985">
        <v>35.665999999999997</v>
      </c>
      <c r="I1985">
        <v>-117.51900000000001</v>
      </c>
      <c r="J1985">
        <v>9.9</v>
      </c>
      <c r="K1985" t="s">
        <v>131</v>
      </c>
      <c r="L1985">
        <v>61</v>
      </c>
      <c r="M1985">
        <v>0.18</v>
      </c>
      <c r="N1985">
        <v>0.24</v>
      </c>
      <c r="O1985">
        <v>0.46</v>
      </c>
      <c r="P1985">
        <v>0</v>
      </c>
      <c r="Q1985">
        <v>180</v>
      </c>
      <c r="R1985">
        <v>50</v>
      </c>
      <c r="S1985">
        <v>-133</v>
      </c>
      <c r="T1985">
        <v>27</v>
      </c>
      <c r="U1985">
        <v>27</v>
      </c>
      <c r="V1985">
        <v>25</v>
      </c>
      <c r="W1985">
        <v>2</v>
      </c>
      <c r="X1985" t="s">
        <v>133</v>
      </c>
      <c r="Y1985">
        <v>82</v>
      </c>
      <c r="Z1985">
        <v>37</v>
      </c>
      <c r="AA1985">
        <v>10</v>
      </c>
      <c r="AB1985">
        <v>95</v>
      </c>
    </row>
    <row r="1986" spans="1:28" x14ac:dyDescent="0.2">
      <c r="A1986" s="4">
        <v>38552759</v>
      </c>
      <c r="B1986" s="1">
        <v>43658</v>
      </c>
      <c r="C1986" s="13">
        <v>0.9203006944444444</v>
      </c>
      <c r="D1986" t="s">
        <v>129</v>
      </c>
      <c r="E1986" t="s">
        <v>130</v>
      </c>
      <c r="F1986">
        <v>2.27</v>
      </c>
      <c r="G1986" t="s">
        <v>130</v>
      </c>
      <c r="H1986">
        <v>35.542000000000002</v>
      </c>
      <c r="I1986">
        <v>-117.38</v>
      </c>
      <c r="J1986">
        <v>3.7</v>
      </c>
      <c r="K1986" t="s">
        <v>131</v>
      </c>
      <c r="L1986">
        <v>60</v>
      </c>
      <c r="M1986">
        <v>0.21</v>
      </c>
      <c r="N1986">
        <v>0.26</v>
      </c>
      <c r="O1986">
        <v>0.5</v>
      </c>
      <c r="P1986">
        <v>0</v>
      </c>
      <c r="Q1986">
        <v>310</v>
      </c>
      <c r="R1986">
        <v>67</v>
      </c>
      <c r="S1986">
        <v>-163</v>
      </c>
      <c r="T1986">
        <v>21</v>
      </c>
      <c r="U1986">
        <v>22</v>
      </c>
      <c r="V1986">
        <v>27</v>
      </c>
      <c r="W1986">
        <v>16</v>
      </c>
      <c r="X1986" t="s">
        <v>131</v>
      </c>
      <c r="Y1986">
        <v>89</v>
      </c>
      <c r="Z1986">
        <v>58</v>
      </c>
      <c r="AA1986">
        <v>16</v>
      </c>
      <c r="AB1986">
        <v>55</v>
      </c>
    </row>
    <row r="1987" spans="1:28" x14ac:dyDescent="0.2">
      <c r="A1987" s="4">
        <v>38552935</v>
      </c>
      <c r="B1987" s="1">
        <v>43658</v>
      </c>
      <c r="C1987" s="13">
        <v>0.93704270833333336</v>
      </c>
      <c r="D1987" t="s">
        <v>129</v>
      </c>
      <c r="E1987" t="s">
        <v>130</v>
      </c>
      <c r="F1987">
        <v>2.08</v>
      </c>
      <c r="G1987" t="s">
        <v>130</v>
      </c>
      <c r="H1987">
        <v>35.545999999999999</v>
      </c>
      <c r="I1987">
        <v>-117.42700000000001</v>
      </c>
      <c r="J1987">
        <v>2.2999999999999998</v>
      </c>
      <c r="K1987" t="s">
        <v>131</v>
      </c>
      <c r="L1987">
        <v>54</v>
      </c>
      <c r="M1987">
        <v>0.2</v>
      </c>
      <c r="N1987">
        <v>0.2</v>
      </c>
      <c r="O1987">
        <v>0.28999999999999998</v>
      </c>
      <c r="P1987">
        <v>0</v>
      </c>
      <c r="Q1987">
        <v>168</v>
      </c>
      <c r="R1987">
        <v>70</v>
      </c>
      <c r="S1987">
        <v>-169</v>
      </c>
      <c r="T1987">
        <v>23</v>
      </c>
      <c r="U1987">
        <v>20</v>
      </c>
      <c r="V1987">
        <v>24</v>
      </c>
      <c r="W1987">
        <v>12</v>
      </c>
      <c r="X1987" t="s">
        <v>133</v>
      </c>
      <c r="Y1987">
        <v>78</v>
      </c>
      <c r="Z1987">
        <v>63</v>
      </c>
      <c r="AA1987">
        <v>13</v>
      </c>
      <c r="AB1987">
        <v>45</v>
      </c>
    </row>
    <row r="1988" spans="1:28" ht="17" x14ac:dyDescent="0.25">
      <c r="A1988" s="3">
        <v>38552959</v>
      </c>
      <c r="B1988" s="1">
        <v>43658</v>
      </c>
      <c r="C1988" s="13">
        <v>0.93932291666666667</v>
      </c>
      <c r="D1988" t="s">
        <v>129</v>
      </c>
      <c r="E1988" t="s">
        <v>130</v>
      </c>
      <c r="F1988">
        <v>2.1</v>
      </c>
      <c r="G1988" t="s">
        <v>130</v>
      </c>
      <c r="H1988">
        <v>35.976999999999997</v>
      </c>
      <c r="I1988">
        <v>-117.31</v>
      </c>
      <c r="J1988">
        <v>6.7</v>
      </c>
      <c r="K1988" t="s">
        <v>131</v>
      </c>
      <c r="L1988">
        <v>16</v>
      </c>
      <c r="M1988">
        <v>0.2</v>
      </c>
      <c r="N1988">
        <v>0.49</v>
      </c>
      <c r="O1988">
        <v>1.17</v>
      </c>
      <c r="P1988">
        <v>0</v>
      </c>
      <c r="Q1988">
        <v>147</v>
      </c>
      <c r="R1988">
        <v>78</v>
      </c>
      <c r="S1988">
        <v>-164</v>
      </c>
      <c r="T1988">
        <v>40</v>
      </c>
      <c r="U1988">
        <v>39</v>
      </c>
      <c r="V1988">
        <v>9</v>
      </c>
      <c r="W1988">
        <v>16</v>
      </c>
      <c r="X1988" t="s">
        <v>134</v>
      </c>
      <c r="Y1988">
        <v>44</v>
      </c>
      <c r="Z1988">
        <v>27</v>
      </c>
      <c r="AA1988">
        <v>6</v>
      </c>
      <c r="AB1988">
        <v>130</v>
      </c>
    </row>
    <row r="1989" spans="1:28" x14ac:dyDescent="0.2">
      <c r="A1989" s="4">
        <v>38553015</v>
      </c>
      <c r="B1989" s="1">
        <v>43658</v>
      </c>
      <c r="C1989" s="13">
        <v>0.94580601851851853</v>
      </c>
      <c r="D1989" t="s">
        <v>129</v>
      </c>
      <c r="E1989" t="s">
        <v>130</v>
      </c>
      <c r="F1989">
        <v>2.02</v>
      </c>
      <c r="G1989" t="s">
        <v>130</v>
      </c>
      <c r="H1989">
        <v>35.601999999999997</v>
      </c>
      <c r="I1989">
        <v>-117.402</v>
      </c>
      <c r="J1989">
        <v>4.3</v>
      </c>
      <c r="K1989" t="s">
        <v>131</v>
      </c>
      <c r="L1989">
        <v>54</v>
      </c>
      <c r="M1989">
        <v>0.21</v>
      </c>
      <c r="N1989">
        <v>0.31</v>
      </c>
      <c r="O1989">
        <v>0.47</v>
      </c>
      <c r="P1989">
        <v>0</v>
      </c>
      <c r="Q1989">
        <v>308</v>
      </c>
      <c r="R1989">
        <v>77</v>
      </c>
      <c r="S1989">
        <v>96</v>
      </c>
      <c r="T1989">
        <v>27</v>
      </c>
      <c r="U1989">
        <v>24</v>
      </c>
      <c r="V1989">
        <v>21</v>
      </c>
      <c r="W1989">
        <v>13</v>
      </c>
      <c r="X1989" t="s">
        <v>133</v>
      </c>
      <c r="Y1989">
        <v>81</v>
      </c>
      <c r="Z1989">
        <v>66</v>
      </c>
      <c r="AA1989">
        <v>14</v>
      </c>
      <c r="AB1989">
        <v>66</v>
      </c>
    </row>
    <row r="1990" spans="1:28" x14ac:dyDescent="0.2">
      <c r="A1990" s="4">
        <v>38553151</v>
      </c>
      <c r="B1990" s="1">
        <v>43658</v>
      </c>
      <c r="C1990" s="13">
        <v>0.96527789351851856</v>
      </c>
      <c r="D1990" t="s">
        <v>129</v>
      </c>
      <c r="E1990" t="s">
        <v>130</v>
      </c>
      <c r="F1990">
        <v>2.02</v>
      </c>
      <c r="G1990" t="s">
        <v>130</v>
      </c>
      <c r="H1990">
        <v>35.85</v>
      </c>
      <c r="I1990">
        <v>-117.67700000000001</v>
      </c>
      <c r="J1990">
        <v>4.5999999999999996</v>
      </c>
      <c r="K1990" t="s">
        <v>131</v>
      </c>
      <c r="L1990">
        <v>54</v>
      </c>
      <c r="M1990">
        <v>0.17</v>
      </c>
      <c r="N1990">
        <v>0.2</v>
      </c>
      <c r="O1990">
        <v>0.46</v>
      </c>
      <c r="P1990">
        <v>0</v>
      </c>
      <c r="Q1990">
        <v>342</v>
      </c>
      <c r="R1990">
        <v>77</v>
      </c>
      <c r="S1990">
        <v>-164</v>
      </c>
      <c r="T1990">
        <v>21</v>
      </c>
      <c r="U1990">
        <v>30</v>
      </c>
      <c r="V1990">
        <v>23</v>
      </c>
      <c r="W1990">
        <v>16</v>
      </c>
      <c r="X1990" t="s">
        <v>133</v>
      </c>
      <c r="Y1990">
        <v>82</v>
      </c>
      <c r="Z1990">
        <v>55</v>
      </c>
      <c r="AA1990">
        <v>14</v>
      </c>
      <c r="AB1990">
        <v>44</v>
      </c>
    </row>
    <row r="1991" spans="1:28" x14ac:dyDescent="0.2">
      <c r="A1991" s="4">
        <v>38553199</v>
      </c>
      <c r="B1991" s="1">
        <v>43658</v>
      </c>
      <c r="C1991" s="13">
        <v>0.96834004629629622</v>
      </c>
      <c r="D1991" t="s">
        <v>129</v>
      </c>
      <c r="E1991" t="s">
        <v>130</v>
      </c>
      <c r="F1991">
        <v>2.2400000000000002</v>
      </c>
      <c r="G1991" t="s">
        <v>130</v>
      </c>
      <c r="H1991">
        <v>35.957999999999998</v>
      </c>
      <c r="I1991">
        <v>-117.46899999999999</v>
      </c>
      <c r="J1991">
        <v>1.7</v>
      </c>
      <c r="K1991" t="s">
        <v>131</v>
      </c>
      <c r="L1991">
        <v>73</v>
      </c>
      <c r="M1991">
        <v>0.16</v>
      </c>
      <c r="N1991">
        <v>0.19</v>
      </c>
      <c r="O1991">
        <v>0.37</v>
      </c>
      <c r="P1991">
        <v>0</v>
      </c>
      <c r="Q1991">
        <v>294</v>
      </c>
      <c r="R1991">
        <v>72</v>
      </c>
      <c r="S1991">
        <v>175</v>
      </c>
      <c r="T1991">
        <v>19</v>
      </c>
      <c r="U1991">
        <v>19</v>
      </c>
      <c r="V1991">
        <v>33</v>
      </c>
      <c r="W1991">
        <v>14</v>
      </c>
      <c r="X1991" t="s">
        <v>131</v>
      </c>
      <c r="Y1991">
        <v>93</v>
      </c>
      <c r="Z1991">
        <v>70</v>
      </c>
      <c r="AA1991">
        <v>29</v>
      </c>
      <c r="AB1991">
        <v>59</v>
      </c>
    </row>
    <row r="1992" spans="1:28" x14ac:dyDescent="0.2">
      <c r="A1992" s="4">
        <v>38553207</v>
      </c>
      <c r="B1992" s="1">
        <v>43658</v>
      </c>
      <c r="C1992" s="13">
        <v>0.96914930555555545</v>
      </c>
      <c r="D1992" t="s">
        <v>129</v>
      </c>
      <c r="E1992" t="s">
        <v>130</v>
      </c>
      <c r="F1992">
        <v>2.06</v>
      </c>
      <c r="G1992" t="s">
        <v>130</v>
      </c>
      <c r="H1992">
        <v>35.863</v>
      </c>
      <c r="I1992">
        <v>-117.70099999999999</v>
      </c>
      <c r="J1992">
        <v>8.8000000000000007</v>
      </c>
      <c r="K1992" t="s">
        <v>131</v>
      </c>
      <c r="L1992">
        <v>59</v>
      </c>
      <c r="M1992">
        <v>0.12</v>
      </c>
      <c r="N1992">
        <v>0.14000000000000001</v>
      </c>
      <c r="O1992">
        <v>0.42</v>
      </c>
      <c r="P1992">
        <v>0</v>
      </c>
      <c r="Q1992">
        <v>118</v>
      </c>
      <c r="R1992">
        <v>87</v>
      </c>
      <c r="S1992">
        <v>-169</v>
      </c>
      <c r="T1992">
        <v>15</v>
      </c>
      <c r="U1992">
        <v>18</v>
      </c>
      <c r="V1992">
        <v>20</v>
      </c>
      <c r="W1992">
        <v>4</v>
      </c>
      <c r="X1992" t="s">
        <v>131</v>
      </c>
      <c r="Y1992">
        <v>100</v>
      </c>
      <c r="Z1992">
        <v>40</v>
      </c>
      <c r="AA1992">
        <v>25</v>
      </c>
      <c r="AB1992">
        <v>124</v>
      </c>
    </row>
    <row r="1993" spans="1:28" x14ac:dyDescent="0.2">
      <c r="A1993" s="4">
        <v>38553255</v>
      </c>
      <c r="B1993" s="1">
        <v>43658</v>
      </c>
      <c r="C1993" s="13">
        <v>0.97475497685185186</v>
      </c>
      <c r="D1993" t="s">
        <v>129</v>
      </c>
      <c r="E1993" t="s">
        <v>130</v>
      </c>
      <c r="F1993">
        <v>3.18</v>
      </c>
      <c r="G1993" t="s">
        <v>130</v>
      </c>
      <c r="H1993">
        <v>35.686</v>
      </c>
      <c r="I1993">
        <v>-117.52200000000001</v>
      </c>
      <c r="J1993">
        <v>8</v>
      </c>
      <c r="K1993" t="s">
        <v>131</v>
      </c>
      <c r="L1993">
        <v>146</v>
      </c>
      <c r="M1993">
        <v>0.14000000000000001</v>
      </c>
      <c r="N1993">
        <v>0.09</v>
      </c>
      <c r="O1993">
        <v>0.22</v>
      </c>
      <c r="P1993">
        <v>0</v>
      </c>
      <c r="Q1993">
        <v>145</v>
      </c>
      <c r="R1993">
        <v>67</v>
      </c>
      <c r="S1993">
        <v>170</v>
      </c>
      <c r="T1993">
        <v>17</v>
      </c>
      <c r="U1993">
        <v>17</v>
      </c>
      <c r="V1993">
        <v>40</v>
      </c>
      <c r="W1993">
        <v>14</v>
      </c>
      <c r="X1993" t="s">
        <v>131</v>
      </c>
      <c r="Y1993">
        <v>100</v>
      </c>
      <c r="Z1993">
        <v>33</v>
      </c>
      <c r="AA1993">
        <v>50</v>
      </c>
      <c r="AB1993">
        <v>104</v>
      </c>
    </row>
    <row r="1994" spans="1:28" ht="17" x14ac:dyDescent="0.25">
      <c r="A1994" s="3">
        <v>38553303</v>
      </c>
      <c r="B1994" s="1">
        <v>43658</v>
      </c>
      <c r="C1994" s="13">
        <v>0.98135937499999992</v>
      </c>
      <c r="D1994" t="s">
        <v>129</v>
      </c>
      <c r="E1994" t="s">
        <v>130</v>
      </c>
      <c r="F1994">
        <v>2.5</v>
      </c>
      <c r="G1994" t="s">
        <v>130</v>
      </c>
      <c r="H1994">
        <v>35.633000000000003</v>
      </c>
      <c r="I1994">
        <v>-117.548</v>
      </c>
      <c r="J1994">
        <v>6</v>
      </c>
      <c r="K1994" t="s">
        <v>131</v>
      </c>
      <c r="L1994">
        <v>92</v>
      </c>
      <c r="M1994">
        <v>0.12</v>
      </c>
      <c r="N1994">
        <v>0.11</v>
      </c>
      <c r="O1994">
        <v>0.26</v>
      </c>
      <c r="P1994">
        <v>0</v>
      </c>
      <c r="Q1994">
        <v>249</v>
      </c>
      <c r="R1994">
        <v>36</v>
      </c>
      <c r="S1994">
        <v>-87</v>
      </c>
      <c r="T1994">
        <v>17</v>
      </c>
      <c r="U1994">
        <v>16</v>
      </c>
      <c r="V1994">
        <v>36</v>
      </c>
      <c r="W1994">
        <v>27</v>
      </c>
      <c r="X1994" t="s">
        <v>131</v>
      </c>
      <c r="Y1994">
        <v>98</v>
      </c>
      <c r="Z1994">
        <v>26</v>
      </c>
      <c r="AA1994">
        <v>22</v>
      </c>
      <c r="AB1994">
        <v>129</v>
      </c>
    </row>
    <row r="1995" spans="1:28" x14ac:dyDescent="0.2">
      <c r="A1995" s="4">
        <v>38553367</v>
      </c>
      <c r="B1995" s="1">
        <v>43658</v>
      </c>
      <c r="C1995" s="13">
        <v>0.98900243055555548</v>
      </c>
      <c r="D1995" t="s">
        <v>129</v>
      </c>
      <c r="E1995" t="s">
        <v>130</v>
      </c>
      <c r="F1995">
        <v>2.1</v>
      </c>
      <c r="G1995" t="s">
        <v>130</v>
      </c>
      <c r="H1995">
        <v>35.835999999999999</v>
      </c>
      <c r="I1995">
        <v>-117.67100000000001</v>
      </c>
      <c r="J1995">
        <v>4.5</v>
      </c>
      <c r="K1995" t="s">
        <v>131</v>
      </c>
      <c r="L1995">
        <v>56</v>
      </c>
      <c r="M1995">
        <v>0.19</v>
      </c>
      <c r="N1995">
        <v>0.22</v>
      </c>
      <c r="O1995">
        <v>0.54</v>
      </c>
      <c r="P1995">
        <v>0</v>
      </c>
      <c r="Q1995">
        <v>138</v>
      </c>
      <c r="R1995">
        <v>87</v>
      </c>
      <c r="S1995">
        <v>-149</v>
      </c>
      <c r="T1995">
        <v>30</v>
      </c>
      <c r="U1995">
        <v>27</v>
      </c>
      <c r="V1995">
        <v>19</v>
      </c>
      <c r="W1995">
        <v>11</v>
      </c>
      <c r="X1995" t="s">
        <v>133</v>
      </c>
      <c r="Y1995">
        <v>70</v>
      </c>
      <c r="Z1995">
        <v>49</v>
      </c>
      <c r="AA1995">
        <v>10</v>
      </c>
      <c r="AB1995">
        <v>66</v>
      </c>
    </row>
    <row r="1996" spans="1:28" ht="17" x14ac:dyDescent="0.25">
      <c r="A1996" s="3">
        <v>38553575</v>
      </c>
      <c r="B1996" s="1">
        <v>43659</v>
      </c>
      <c r="C1996" s="13">
        <v>1.3278935185185185E-2</v>
      </c>
      <c r="D1996" t="s">
        <v>129</v>
      </c>
      <c r="E1996" t="s">
        <v>130</v>
      </c>
      <c r="F1996">
        <v>2.0099999999999998</v>
      </c>
      <c r="G1996" t="s">
        <v>130</v>
      </c>
      <c r="H1996">
        <v>35.658999999999999</v>
      </c>
      <c r="I1996">
        <v>-117.5</v>
      </c>
      <c r="J1996">
        <v>6.9</v>
      </c>
      <c r="K1996" t="s">
        <v>131</v>
      </c>
      <c r="L1996">
        <v>78</v>
      </c>
      <c r="M1996">
        <v>0.15</v>
      </c>
      <c r="N1996">
        <v>0.15</v>
      </c>
      <c r="O1996">
        <v>0.28000000000000003</v>
      </c>
      <c r="P1996">
        <v>0</v>
      </c>
      <c r="Q1996">
        <v>86</v>
      </c>
      <c r="R1996">
        <v>88</v>
      </c>
      <c r="S1996">
        <v>-174</v>
      </c>
      <c r="T1996">
        <v>23</v>
      </c>
      <c r="U1996">
        <v>23</v>
      </c>
      <c r="V1996">
        <v>26</v>
      </c>
      <c r="W1996">
        <v>23</v>
      </c>
      <c r="X1996" t="s">
        <v>131</v>
      </c>
      <c r="Y1996">
        <v>90</v>
      </c>
      <c r="Z1996">
        <v>24</v>
      </c>
      <c r="AA1996">
        <v>15</v>
      </c>
      <c r="AB1996">
        <v>138</v>
      </c>
    </row>
    <row r="1997" spans="1:28" x14ac:dyDescent="0.2">
      <c r="A1997" s="4">
        <v>37471037</v>
      </c>
      <c r="B1997" s="1">
        <v>43659</v>
      </c>
      <c r="C1997" s="13">
        <v>2.5193287037037038E-2</v>
      </c>
      <c r="D1997" t="s">
        <v>129</v>
      </c>
      <c r="E1997" t="s">
        <v>130</v>
      </c>
      <c r="F1997">
        <v>2.66</v>
      </c>
      <c r="G1997" t="s">
        <v>130</v>
      </c>
      <c r="H1997">
        <v>35.76</v>
      </c>
      <c r="I1997">
        <v>-117.589</v>
      </c>
      <c r="J1997">
        <v>4.2</v>
      </c>
      <c r="K1997" t="s">
        <v>131</v>
      </c>
      <c r="L1997">
        <v>76</v>
      </c>
      <c r="M1997">
        <v>0.14000000000000001</v>
      </c>
      <c r="N1997">
        <v>0.13</v>
      </c>
      <c r="O1997">
        <v>0.28000000000000003</v>
      </c>
      <c r="P1997">
        <v>0</v>
      </c>
      <c r="Q1997">
        <v>160</v>
      </c>
      <c r="R1997">
        <v>87</v>
      </c>
      <c r="S1997">
        <v>-180</v>
      </c>
      <c r="T1997">
        <v>18</v>
      </c>
      <c r="U1997">
        <v>14</v>
      </c>
      <c r="V1997">
        <v>31</v>
      </c>
      <c r="W1997">
        <v>14</v>
      </c>
      <c r="X1997" t="s">
        <v>131</v>
      </c>
      <c r="Y1997">
        <v>99</v>
      </c>
      <c r="Z1997">
        <v>59</v>
      </c>
      <c r="AA1997">
        <v>26</v>
      </c>
      <c r="AB1997">
        <v>51</v>
      </c>
    </row>
    <row r="1998" spans="1:28" ht="17" x14ac:dyDescent="0.25">
      <c r="A1998" s="3">
        <v>38553879</v>
      </c>
      <c r="B1998" s="1">
        <v>43659</v>
      </c>
      <c r="C1998" s="13">
        <v>4.7038888888888887E-2</v>
      </c>
      <c r="D1998" t="s">
        <v>129</v>
      </c>
      <c r="E1998" t="s">
        <v>130</v>
      </c>
      <c r="F1998">
        <v>2.08</v>
      </c>
      <c r="G1998" t="s">
        <v>130</v>
      </c>
      <c r="H1998">
        <v>35.677999999999997</v>
      </c>
      <c r="I1998">
        <v>-117.539</v>
      </c>
      <c r="J1998">
        <v>8.6</v>
      </c>
      <c r="K1998" t="s">
        <v>131</v>
      </c>
      <c r="L1998">
        <v>60</v>
      </c>
      <c r="M1998">
        <v>0.18</v>
      </c>
      <c r="N1998">
        <v>0.24</v>
      </c>
      <c r="O1998">
        <v>0.5</v>
      </c>
      <c r="P1998">
        <v>0</v>
      </c>
      <c r="Q1998">
        <v>158</v>
      </c>
      <c r="R1998">
        <v>87</v>
      </c>
      <c r="S1998">
        <v>-174</v>
      </c>
      <c r="T1998">
        <v>35</v>
      </c>
      <c r="U1998">
        <v>30</v>
      </c>
      <c r="V1998">
        <v>22</v>
      </c>
      <c r="W1998">
        <v>32</v>
      </c>
      <c r="X1998" t="s">
        <v>132</v>
      </c>
      <c r="Y1998">
        <v>58</v>
      </c>
      <c r="Z1998">
        <v>27</v>
      </c>
      <c r="AA1998">
        <v>13</v>
      </c>
      <c r="AB1998">
        <v>119</v>
      </c>
    </row>
    <row r="1999" spans="1:28" ht="17" x14ac:dyDescent="0.25">
      <c r="A1999" s="3">
        <v>38553895</v>
      </c>
      <c r="B1999" s="1">
        <v>43659</v>
      </c>
      <c r="C1999" s="13">
        <v>4.8747685185185186E-2</v>
      </c>
      <c r="D1999" t="s">
        <v>129</v>
      </c>
      <c r="E1999" t="s">
        <v>130</v>
      </c>
      <c r="F1999">
        <v>2.59</v>
      </c>
      <c r="G1999" t="s">
        <v>130</v>
      </c>
      <c r="H1999">
        <v>35.914999999999999</v>
      </c>
      <c r="I1999">
        <v>-117.721</v>
      </c>
      <c r="J1999">
        <v>8.6999999999999993</v>
      </c>
      <c r="K1999" t="s">
        <v>131</v>
      </c>
      <c r="L1999">
        <v>77</v>
      </c>
      <c r="M1999">
        <v>0.15</v>
      </c>
      <c r="N1999">
        <v>0.14000000000000001</v>
      </c>
      <c r="O1999">
        <v>0.31</v>
      </c>
      <c r="P1999">
        <v>0</v>
      </c>
      <c r="Q1999">
        <v>132</v>
      </c>
      <c r="R1999">
        <v>80</v>
      </c>
      <c r="S1999">
        <v>-165</v>
      </c>
      <c r="T1999">
        <v>17</v>
      </c>
      <c r="U1999">
        <v>21</v>
      </c>
      <c r="V1999">
        <v>25</v>
      </c>
      <c r="W1999">
        <v>8</v>
      </c>
      <c r="X1999" t="s">
        <v>131</v>
      </c>
      <c r="Y1999">
        <v>99</v>
      </c>
      <c r="Z1999">
        <v>41</v>
      </c>
      <c r="AA1999">
        <v>16</v>
      </c>
      <c r="AB1999">
        <v>110</v>
      </c>
    </row>
    <row r="2000" spans="1:28" x14ac:dyDescent="0.2">
      <c r="A2000" s="4">
        <v>38553903</v>
      </c>
      <c r="B2000" s="1">
        <v>43659</v>
      </c>
      <c r="C2000" s="13">
        <v>5.0452662037037042E-2</v>
      </c>
      <c r="D2000" t="s">
        <v>129</v>
      </c>
      <c r="E2000" t="s">
        <v>130</v>
      </c>
      <c r="F2000">
        <v>2.1800000000000002</v>
      </c>
      <c r="G2000" t="s">
        <v>130</v>
      </c>
      <c r="H2000">
        <v>35.822000000000003</v>
      </c>
      <c r="I2000">
        <v>-117.676</v>
      </c>
      <c r="J2000">
        <v>3.1</v>
      </c>
      <c r="K2000" t="s">
        <v>131</v>
      </c>
      <c r="L2000">
        <v>64</v>
      </c>
      <c r="M2000">
        <v>0.24</v>
      </c>
      <c r="N2000">
        <v>0.25</v>
      </c>
      <c r="O2000">
        <v>0.51</v>
      </c>
      <c r="P2000">
        <v>0</v>
      </c>
      <c r="Q2000">
        <v>258</v>
      </c>
      <c r="R2000">
        <v>38</v>
      </c>
      <c r="S2000">
        <v>-131</v>
      </c>
      <c r="T2000">
        <v>16</v>
      </c>
      <c r="U2000">
        <v>16</v>
      </c>
      <c r="V2000">
        <v>23</v>
      </c>
      <c r="W2000">
        <v>10</v>
      </c>
      <c r="X2000" t="s">
        <v>131</v>
      </c>
      <c r="Y2000">
        <v>99</v>
      </c>
      <c r="Z2000">
        <v>61</v>
      </c>
      <c r="AA2000">
        <v>20</v>
      </c>
      <c r="AB2000">
        <v>29</v>
      </c>
    </row>
    <row r="2001" spans="1:28" x14ac:dyDescent="0.2">
      <c r="A2001" s="4">
        <v>38553911</v>
      </c>
      <c r="B2001" s="1">
        <v>43659</v>
      </c>
      <c r="C2001" s="13">
        <v>5.2743634259259264E-2</v>
      </c>
      <c r="D2001" t="s">
        <v>129</v>
      </c>
      <c r="E2001" t="s">
        <v>130</v>
      </c>
      <c r="F2001">
        <v>2.06</v>
      </c>
      <c r="G2001" t="s">
        <v>130</v>
      </c>
      <c r="H2001">
        <v>35.643999999999998</v>
      </c>
      <c r="I2001">
        <v>-117.458</v>
      </c>
      <c r="J2001">
        <v>2.2999999999999998</v>
      </c>
      <c r="K2001" t="s">
        <v>131</v>
      </c>
      <c r="L2001">
        <v>52</v>
      </c>
      <c r="M2001">
        <v>0.18</v>
      </c>
      <c r="N2001">
        <v>0.23</v>
      </c>
      <c r="O2001">
        <v>0.28000000000000003</v>
      </c>
      <c r="P2001">
        <v>0</v>
      </c>
      <c r="Q2001">
        <v>88</v>
      </c>
      <c r="R2001">
        <v>33</v>
      </c>
      <c r="S2001">
        <v>162</v>
      </c>
      <c r="T2001">
        <v>25</v>
      </c>
      <c r="U2001">
        <v>28</v>
      </c>
      <c r="V2001">
        <v>21</v>
      </c>
      <c r="W2001">
        <v>19</v>
      </c>
      <c r="X2001" t="s">
        <v>133</v>
      </c>
      <c r="Y2001">
        <v>76</v>
      </c>
      <c r="Z2001">
        <v>66</v>
      </c>
      <c r="AA2001">
        <v>14</v>
      </c>
      <c r="AB2001">
        <v>29</v>
      </c>
    </row>
    <row r="2002" spans="1:28" ht="17" x14ac:dyDescent="0.25">
      <c r="A2002" s="3">
        <v>38553919</v>
      </c>
      <c r="B2002" s="1">
        <v>43659</v>
      </c>
      <c r="C2002" s="13">
        <v>5.3385185185185181E-2</v>
      </c>
      <c r="D2002" t="s">
        <v>129</v>
      </c>
      <c r="E2002" t="s">
        <v>130</v>
      </c>
      <c r="F2002">
        <v>3.28</v>
      </c>
      <c r="G2002" t="s">
        <v>130</v>
      </c>
      <c r="H2002">
        <v>35.752000000000002</v>
      </c>
      <c r="I2002">
        <v>-117.56699999999999</v>
      </c>
      <c r="J2002">
        <v>8.8000000000000007</v>
      </c>
      <c r="K2002" t="s">
        <v>131</v>
      </c>
      <c r="L2002">
        <v>159</v>
      </c>
      <c r="M2002">
        <v>0.14000000000000001</v>
      </c>
      <c r="N2002">
        <v>0.09</v>
      </c>
      <c r="O2002">
        <v>0.21</v>
      </c>
      <c r="P2002">
        <v>0</v>
      </c>
      <c r="Q2002">
        <v>143</v>
      </c>
      <c r="R2002">
        <v>57</v>
      </c>
      <c r="S2002">
        <v>157</v>
      </c>
      <c r="T2002">
        <v>22</v>
      </c>
      <c r="U2002">
        <v>26</v>
      </c>
      <c r="V2002">
        <v>92</v>
      </c>
      <c r="W2002">
        <v>46</v>
      </c>
      <c r="X2002" t="s">
        <v>131</v>
      </c>
      <c r="Y2002">
        <v>88</v>
      </c>
      <c r="Z2002">
        <v>68</v>
      </c>
      <c r="AA2002">
        <v>32</v>
      </c>
      <c r="AB2002">
        <v>54</v>
      </c>
    </row>
    <row r="2003" spans="1:28" x14ac:dyDescent="0.2">
      <c r="A2003" s="4">
        <v>38554119</v>
      </c>
      <c r="B2003" s="1">
        <v>43659</v>
      </c>
      <c r="C2003" s="13">
        <v>6.80474537037037E-2</v>
      </c>
      <c r="D2003" t="s">
        <v>129</v>
      </c>
      <c r="E2003" t="s">
        <v>130</v>
      </c>
      <c r="F2003">
        <v>2.21</v>
      </c>
      <c r="G2003" t="s">
        <v>130</v>
      </c>
      <c r="H2003">
        <v>35.936999999999998</v>
      </c>
      <c r="I2003">
        <v>-117.72</v>
      </c>
      <c r="J2003">
        <v>3.8</v>
      </c>
      <c r="K2003" t="s">
        <v>131</v>
      </c>
      <c r="L2003">
        <v>55</v>
      </c>
      <c r="M2003">
        <v>0.19</v>
      </c>
      <c r="N2003">
        <v>0.21</v>
      </c>
      <c r="O2003">
        <v>0.57999999999999996</v>
      </c>
      <c r="P2003">
        <v>0</v>
      </c>
      <c r="Q2003">
        <v>178</v>
      </c>
      <c r="R2003">
        <v>87</v>
      </c>
      <c r="S2003">
        <v>155</v>
      </c>
      <c r="T2003">
        <v>26</v>
      </c>
      <c r="U2003">
        <v>24</v>
      </c>
      <c r="V2003">
        <v>22</v>
      </c>
      <c r="W2003">
        <v>10</v>
      </c>
      <c r="X2003" t="s">
        <v>133</v>
      </c>
      <c r="Y2003">
        <v>85</v>
      </c>
      <c r="Z2003">
        <v>56</v>
      </c>
      <c r="AA2003">
        <v>12</v>
      </c>
      <c r="AB2003">
        <v>55</v>
      </c>
    </row>
    <row r="2004" spans="1:28" ht="17" x14ac:dyDescent="0.25">
      <c r="A2004" s="3">
        <v>38554295</v>
      </c>
      <c r="B2004" s="1">
        <v>43659</v>
      </c>
      <c r="C2004" s="13">
        <v>8.7762268518518524E-2</v>
      </c>
      <c r="D2004" t="s">
        <v>129</v>
      </c>
      <c r="E2004" t="s">
        <v>130</v>
      </c>
      <c r="F2004">
        <v>2.52</v>
      </c>
      <c r="G2004" t="s">
        <v>130</v>
      </c>
      <c r="H2004">
        <v>35.722000000000001</v>
      </c>
      <c r="I2004">
        <v>-117.56</v>
      </c>
      <c r="J2004">
        <v>10.7</v>
      </c>
      <c r="K2004" t="s">
        <v>131</v>
      </c>
      <c r="L2004">
        <v>93</v>
      </c>
      <c r="M2004">
        <v>0.15</v>
      </c>
      <c r="N2004">
        <v>0.14000000000000001</v>
      </c>
      <c r="O2004">
        <v>0.25</v>
      </c>
      <c r="P2004">
        <v>0</v>
      </c>
      <c r="Q2004">
        <v>171</v>
      </c>
      <c r="R2004">
        <v>47</v>
      </c>
      <c r="S2004">
        <v>-122</v>
      </c>
      <c r="T2004">
        <v>12</v>
      </c>
      <c r="U2004">
        <v>15</v>
      </c>
      <c r="V2004">
        <v>27</v>
      </c>
      <c r="W2004">
        <v>3</v>
      </c>
      <c r="X2004" t="s">
        <v>131</v>
      </c>
      <c r="Y2004">
        <v>100</v>
      </c>
      <c r="Z2004">
        <v>35</v>
      </c>
      <c r="AA2004">
        <v>21</v>
      </c>
      <c r="AB2004">
        <v>114</v>
      </c>
    </row>
    <row r="2005" spans="1:28" ht="17" x14ac:dyDescent="0.25">
      <c r="A2005" s="3">
        <v>38554623</v>
      </c>
      <c r="B2005" s="1">
        <v>43659</v>
      </c>
      <c r="C2005" s="13">
        <v>0.11648425925925926</v>
      </c>
      <c r="D2005" t="s">
        <v>129</v>
      </c>
      <c r="E2005" t="s">
        <v>130</v>
      </c>
      <c r="F2005">
        <v>2.8</v>
      </c>
      <c r="G2005" t="s">
        <v>130</v>
      </c>
      <c r="H2005">
        <v>35.662999999999997</v>
      </c>
      <c r="I2005">
        <v>-117.54</v>
      </c>
      <c r="J2005">
        <v>9.1999999999999993</v>
      </c>
      <c r="K2005" t="s">
        <v>131</v>
      </c>
      <c r="L2005">
        <v>91</v>
      </c>
      <c r="M2005">
        <v>0.12</v>
      </c>
      <c r="N2005">
        <v>0.12</v>
      </c>
      <c r="O2005">
        <v>0.23</v>
      </c>
      <c r="P2005">
        <v>0</v>
      </c>
      <c r="Q2005">
        <v>333</v>
      </c>
      <c r="R2005">
        <v>67</v>
      </c>
      <c r="S2005">
        <v>-167</v>
      </c>
      <c r="T2005">
        <v>14</v>
      </c>
      <c r="U2005">
        <v>19</v>
      </c>
      <c r="V2005">
        <v>33</v>
      </c>
      <c r="W2005">
        <v>19</v>
      </c>
      <c r="X2005" t="s">
        <v>131</v>
      </c>
      <c r="Y2005">
        <v>98</v>
      </c>
      <c r="Z2005">
        <v>30</v>
      </c>
      <c r="AA2005">
        <v>22</v>
      </c>
      <c r="AB2005">
        <v>143</v>
      </c>
    </row>
    <row r="2006" spans="1:28" x14ac:dyDescent="0.2">
      <c r="A2006" s="4">
        <v>38554799</v>
      </c>
      <c r="B2006" s="1">
        <v>43659</v>
      </c>
      <c r="C2006" s="13">
        <v>0.13521458333333333</v>
      </c>
      <c r="D2006" t="s">
        <v>129</v>
      </c>
      <c r="E2006" t="s">
        <v>130</v>
      </c>
      <c r="F2006">
        <v>2.34</v>
      </c>
      <c r="G2006" t="s">
        <v>130</v>
      </c>
      <c r="H2006">
        <v>35.838999999999999</v>
      </c>
      <c r="I2006">
        <v>-117.666</v>
      </c>
      <c r="J2006">
        <v>10.9</v>
      </c>
      <c r="K2006" t="s">
        <v>131</v>
      </c>
      <c r="L2006">
        <v>61</v>
      </c>
      <c r="M2006">
        <v>0.15</v>
      </c>
      <c r="N2006">
        <v>0.18</v>
      </c>
      <c r="O2006">
        <v>0.38</v>
      </c>
      <c r="P2006">
        <v>0</v>
      </c>
      <c r="Q2006">
        <v>132</v>
      </c>
      <c r="R2006">
        <v>88</v>
      </c>
      <c r="S2006">
        <v>-175</v>
      </c>
      <c r="T2006">
        <v>22</v>
      </c>
      <c r="U2006">
        <v>26</v>
      </c>
      <c r="V2006">
        <v>28</v>
      </c>
      <c r="W2006">
        <v>18</v>
      </c>
      <c r="X2006" t="s">
        <v>131</v>
      </c>
      <c r="Y2006">
        <v>82</v>
      </c>
      <c r="Z2006">
        <v>35</v>
      </c>
      <c r="AA2006">
        <v>17</v>
      </c>
      <c r="AB2006">
        <v>132</v>
      </c>
    </row>
    <row r="2007" spans="1:28" ht="17" x14ac:dyDescent="0.25">
      <c r="A2007" s="3">
        <v>38554943</v>
      </c>
      <c r="B2007" s="1">
        <v>43659</v>
      </c>
      <c r="C2007" s="13">
        <v>0.15255983796296296</v>
      </c>
      <c r="D2007" t="s">
        <v>129</v>
      </c>
      <c r="E2007" t="s">
        <v>130</v>
      </c>
      <c r="F2007">
        <v>2.52</v>
      </c>
      <c r="G2007" t="s">
        <v>130</v>
      </c>
      <c r="H2007">
        <v>35.932000000000002</v>
      </c>
      <c r="I2007">
        <v>-117.703</v>
      </c>
      <c r="J2007">
        <v>4.2</v>
      </c>
      <c r="K2007" t="s">
        <v>131</v>
      </c>
      <c r="L2007">
        <v>74</v>
      </c>
      <c r="M2007">
        <v>0.12</v>
      </c>
      <c r="N2007">
        <v>0.11</v>
      </c>
      <c r="O2007">
        <v>0.21</v>
      </c>
      <c r="P2007">
        <v>0</v>
      </c>
      <c r="Q2007">
        <v>316</v>
      </c>
      <c r="R2007">
        <v>78</v>
      </c>
      <c r="S2007">
        <v>-177</v>
      </c>
      <c r="T2007">
        <v>19</v>
      </c>
      <c r="U2007">
        <v>18</v>
      </c>
      <c r="V2007">
        <v>26</v>
      </c>
      <c r="W2007">
        <v>10</v>
      </c>
      <c r="X2007" t="s">
        <v>131</v>
      </c>
      <c r="Y2007">
        <v>100</v>
      </c>
      <c r="Z2007">
        <v>66</v>
      </c>
      <c r="AA2007">
        <v>18</v>
      </c>
      <c r="AB2007">
        <v>44</v>
      </c>
    </row>
    <row r="2008" spans="1:28" x14ac:dyDescent="0.2">
      <c r="A2008" s="4">
        <v>38554951</v>
      </c>
      <c r="B2008" s="1">
        <v>43659</v>
      </c>
      <c r="C2008" s="13">
        <v>0.15288645833333334</v>
      </c>
      <c r="D2008" t="s">
        <v>129</v>
      </c>
      <c r="E2008" t="s">
        <v>130</v>
      </c>
      <c r="F2008">
        <v>2.35</v>
      </c>
      <c r="G2008" t="s">
        <v>130</v>
      </c>
      <c r="H2008">
        <v>35.659999999999997</v>
      </c>
      <c r="I2008">
        <v>-117.551</v>
      </c>
      <c r="J2008">
        <v>5.3</v>
      </c>
      <c r="K2008" t="s">
        <v>131</v>
      </c>
      <c r="L2008">
        <v>62</v>
      </c>
      <c r="M2008">
        <v>0.21</v>
      </c>
      <c r="N2008">
        <v>0.25</v>
      </c>
      <c r="O2008">
        <v>0.73</v>
      </c>
      <c r="P2008">
        <v>0</v>
      </c>
      <c r="Q2008">
        <v>154</v>
      </c>
      <c r="R2008">
        <v>87</v>
      </c>
      <c r="S2008">
        <v>-142</v>
      </c>
      <c r="T2008">
        <v>16</v>
      </c>
      <c r="U2008">
        <v>20</v>
      </c>
      <c r="V2008">
        <v>28</v>
      </c>
      <c r="W2008">
        <v>20</v>
      </c>
      <c r="X2008" t="s">
        <v>131</v>
      </c>
      <c r="Y2008">
        <v>94</v>
      </c>
      <c r="Z2008">
        <v>59</v>
      </c>
      <c r="AA2008">
        <v>13</v>
      </c>
      <c r="AB2008">
        <v>113</v>
      </c>
    </row>
    <row r="2009" spans="1:28" x14ac:dyDescent="0.2">
      <c r="A2009" s="4">
        <v>38555039</v>
      </c>
      <c r="B2009" s="1">
        <v>43659</v>
      </c>
      <c r="C2009" s="13">
        <v>0.16274733796296295</v>
      </c>
      <c r="D2009" t="s">
        <v>129</v>
      </c>
      <c r="E2009" t="s">
        <v>130</v>
      </c>
      <c r="F2009">
        <v>2.4300000000000002</v>
      </c>
      <c r="G2009" t="s">
        <v>130</v>
      </c>
      <c r="H2009">
        <v>35.673999999999999</v>
      </c>
      <c r="I2009">
        <v>-117.532</v>
      </c>
      <c r="J2009">
        <v>0.4</v>
      </c>
      <c r="K2009" t="s">
        <v>132</v>
      </c>
      <c r="L2009">
        <v>60</v>
      </c>
      <c r="M2009">
        <v>0.18</v>
      </c>
      <c r="N2009">
        <v>0.21</v>
      </c>
      <c r="O2009">
        <v>31.61</v>
      </c>
      <c r="P2009">
        <v>0</v>
      </c>
      <c r="Q2009">
        <v>322</v>
      </c>
      <c r="R2009">
        <v>85</v>
      </c>
      <c r="S2009">
        <v>178</v>
      </c>
      <c r="T2009">
        <v>18</v>
      </c>
      <c r="U2009">
        <v>15</v>
      </c>
      <c r="V2009">
        <v>26</v>
      </c>
      <c r="W2009">
        <v>5</v>
      </c>
      <c r="X2009" t="s">
        <v>131</v>
      </c>
      <c r="Y2009">
        <v>100</v>
      </c>
      <c r="Z2009">
        <v>67</v>
      </c>
      <c r="AA2009">
        <v>18</v>
      </c>
      <c r="AB2009">
        <v>70</v>
      </c>
    </row>
    <row r="2010" spans="1:28" x14ac:dyDescent="0.2">
      <c r="A2010" s="4">
        <v>38555079</v>
      </c>
      <c r="B2010" s="1">
        <v>43659</v>
      </c>
      <c r="C2010" s="13">
        <v>0.16886111111111113</v>
      </c>
      <c r="D2010" t="s">
        <v>129</v>
      </c>
      <c r="E2010" t="s">
        <v>130</v>
      </c>
      <c r="F2010">
        <v>2.72</v>
      </c>
      <c r="G2010" t="s">
        <v>130</v>
      </c>
      <c r="H2010">
        <v>35.692999999999998</v>
      </c>
      <c r="I2010">
        <v>-117.53100000000001</v>
      </c>
      <c r="J2010">
        <v>9.6999999999999993</v>
      </c>
      <c r="K2010" t="s">
        <v>131</v>
      </c>
      <c r="L2010">
        <v>97</v>
      </c>
      <c r="M2010">
        <v>0.14000000000000001</v>
      </c>
      <c r="N2010">
        <v>0.13</v>
      </c>
      <c r="O2010">
        <v>0.25</v>
      </c>
      <c r="P2010">
        <v>0</v>
      </c>
      <c r="Q2010">
        <v>161</v>
      </c>
      <c r="R2010">
        <v>85</v>
      </c>
      <c r="S2010">
        <v>172</v>
      </c>
      <c r="T2010">
        <v>12</v>
      </c>
      <c r="U2010">
        <v>15</v>
      </c>
      <c r="V2010">
        <v>37</v>
      </c>
      <c r="W2010">
        <v>6</v>
      </c>
      <c r="X2010" t="s">
        <v>131</v>
      </c>
      <c r="Y2010">
        <v>100</v>
      </c>
      <c r="Z2010">
        <v>36</v>
      </c>
      <c r="AA2010">
        <v>34</v>
      </c>
      <c r="AB2010">
        <v>126</v>
      </c>
    </row>
    <row r="2011" spans="1:28" ht="17" x14ac:dyDescent="0.25">
      <c r="A2011" s="3">
        <v>38555399</v>
      </c>
      <c r="B2011" s="1">
        <v>43659</v>
      </c>
      <c r="C2011" s="13">
        <v>0.20362175925925927</v>
      </c>
      <c r="D2011" t="s">
        <v>129</v>
      </c>
      <c r="E2011" t="s">
        <v>130</v>
      </c>
      <c r="F2011">
        <v>2.21</v>
      </c>
      <c r="G2011" t="s">
        <v>130</v>
      </c>
      <c r="H2011">
        <v>35.578000000000003</v>
      </c>
      <c r="I2011">
        <v>-117.354</v>
      </c>
      <c r="J2011">
        <v>1.7</v>
      </c>
      <c r="K2011" t="s">
        <v>131</v>
      </c>
      <c r="L2011">
        <v>49</v>
      </c>
      <c r="M2011">
        <v>0.22</v>
      </c>
      <c r="N2011">
        <v>0.28999999999999998</v>
      </c>
      <c r="O2011">
        <v>0.35</v>
      </c>
      <c r="P2011">
        <v>0</v>
      </c>
      <c r="Q2011">
        <v>159</v>
      </c>
      <c r="R2011">
        <v>54</v>
      </c>
      <c r="S2011">
        <v>-131</v>
      </c>
      <c r="T2011">
        <v>49</v>
      </c>
      <c r="U2011">
        <v>29</v>
      </c>
      <c r="V2011">
        <v>18</v>
      </c>
      <c r="W2011">
        <v>9</v>
      </c>
      <c r="X2011" t="s">
        <v>132</v>
      </c>
      <c r="Y2011">
        <v>53</v>
      </c>
      <c r="Z2011">
        <v>62</v>
      </c>
      <c r="AA2011">
        <v>9</v>
      </c>
      <c r="AB2011">
        <v>58</v>
      </c>
    </row>
    <row r="2012" spans="1:28" x14ac:dyDescent="0.2">
      <c r="A2012" s="4">
        <v>38555415</v>
      </c>
      <c r="B2012" s="1">
        <v>43659</v>
      </c>
      <c r="C2012" s="13">
        <v>0.20598171296296297</v>
      </c>
      <c r="D2012" t="s">
        <v>129</v>
      </c>
      <c r="E2012" t="s">
        <v>130</v>
      </c>
      <c r="F2012">
        <v>2.1800000000000002</v>
      </c>
      <c r="G2012" t="s">
        <v>130</v>
      </c>
      <c r="H2012">
        <v>35.588999999999999</v>
      </c>
      <c r="I2012">
        <v>-117.488</v>
      </c>
      <c r="J2012">
        <v>5.2</v>
      </c>
      <c r="K2012" t="s">
        <v>131</v>
      </c>
      <c r="L2012">
        <v>54</v>
      </c>
      <c r="M2012">
        <v>0.14000000000000001</v>
      </c>
      <c r="N2012">
        <v>0.18</v>
      </c>
      <c r="O2012">
        <v>0.28000000000000003</v>
      </c>
      <c r="P2012">
        <v>0</v>
      </c>
      <c r="Q2012">
        <v>314</v>
      </c>
      <c r="R2012">
        <v>88</v>
      </c>
      <c r="S2012">
        <v>168</v>
      </c>
      <c r="T2012">
        <v>25</v>
      </c>
      <c r="U2012">
        <v>32</v>
      </c>
      <c r="V2012">
        <v>22</v>
      </c>
      <c r="W2012">
        <v>24</v>
      </c>
      <c r="X2012" t="s">
        <v>133</v>
      </c>
      <c r="Y2012">
        <v>66</v>
      </c>
      <c r="Z2012">
        <v>37</v>
      </c>
      <c r="AA2012">
        <v>19</v>
      </c>
      <c r="AB2012">
        <v>73</v>
      </c>
    </row>
    <row r="2013" spans="1:28" ht="17" x14ac:dyDescent="0.25">
      <c r="A2013" s="3">
        <v>38555647</v>
      </c>
      <c r="B2013" s="1">
        <v>43659</v>
      </c>
      <c r="C2013" s="13">
        <v>0.22425578703703705</v>
      </c>
      <c r="D2013" t="s">
        <v>129</v>
      </c>
      <c r="E2013" t="s">
        <v>130</v>
      </c>
      <c r="F2013">
        <v>2.09</v>
      </c>
      <c r="G2013" t="s">
        <v>130</v>
      </c>
      <c r="H2013">
        <v>35.704000000000001</v>
      </c>
      <c r="I2013">
        <v>-117.55200000000001</v>
      </c>
      <c r="J2013">
        <v>2.5</v>
      </c>
      <c r="K2013" t="s">
        <v>131</v>
      </c>
      <c r="L2013">
        <v>64</v>
      </c>
      <c r="M2013">
        <v>0.2</v>
      </c>
      <c r="N2013">
        <v>0.22</v>
      </c>
      <c r="O2013">
        <v>0.3</v>
      </c>
      <c r="P2013">
        <v>0</v>
      </c>
      <c r="Q2013">
        <v>326</v>
      </c>
      <c r="R2013">
        <v>59</v>
      </c>
      <c r="S2013">
        <v>-146</v>
      </c>
      <c r="T2013">
        <v>25</v>
      </c>
      <c r="U2013">
        <v>45</v>
      </c>
      <c r="V2013">
        <v>30</v>
      </c>
      <c r="W2013">
        <v>30</v>
      </c>
      <c r="X2013" t="s">
        <v>132</v>
      </c>
      <c r="Y2013">
        <v>53</v>
      </c>
      <c r="Z2013">
        <v>68</v>
      </c>
      <c r="AA2013">
        <v>18</v>
      </c>
      <c r="AB2013">
        <v>53</v>
      </c>
    </row>
    <row r="2014" spans="1:28" ht="17" x14ac:dyDescent="0.25">
      <c r="A2014" s="3">
        <v>38555951</v>
      </c>
      <c r="B2014" s="1">
        <v>43659</v>
      </c>
      <c r="C2014" s="13">
        <v>0.25853402777777779</v>
      </c>
      <c r="D2014" t="s">
        <v>129</v>
      </c>
      <c r="E2014" t="s">
        <v>130</v>
      </c>
      <c r="F2014">
        <v>2.94</v>
      </c>
      <c r="G2014" t="s">
        <v>130</v>
      </c>
      <c r="H2014">
        <v>35.667999999999999</v>
      </c>
      <c r="I2014">
        <v>-117.479</v>
      </c>
      <c r="J2014">
        <v>8.3000000000000007</v>
      </c>
      <c r="K2014" t="s">
        <v>131</v>
      </c>
      <c r="L2014">
        <v>138</v>
      </c>
      <c r="M2014">
        <v>0.13</v>
      </c>
      <c r="N2014">
        <v>0.09</v>
      </c>
      <c r="O2014">
        <v>0.19</v>
      </c>
      <c r="P2014">
        <v>0</v>
      </c>
      <c r="Q2014">
        <v>327</v>
      </c>
      <c r="R2014">
        <v>33</v>
      </c>
      <c r="S2014">
        <v>172</v>
      </c>
      <c r="T2014">
        <v>20</v>
      </c>
      <c r="U2014">
        <v>15</v>
      </c>
      <c r="V2014">
        <v>72</v>
      </c>
      <c r="W2014">
        <v>37</v>
      </c>
      <c r="X2014" t="s">
        <v>131</v>
      </c>
      <c r="Y2014">
        <v>93</v>
      </c>
      <c r="Z2014">
        <v>48</v>
      </c>
      <c r="AA2014">
        <v>39</v>
      </c>
      <c r="AB2014">
        <v>99</v>
      </c>
    </row>
    <row r="2015" spans="1:28" ht="17" x14ac:dyDescent="0.25">
      <c r="A2015" s="3">
        <v>38556047</v>
      </c>
      <c r="B2015" s="1">
        <v>43659</v>
      </c>
      <c r="C2015" s="13">
        <v>0.26718414351851855</v>
      </c>
      <c r="D2015" t="s">
        <v>129</v>
      </c>
      <c r="E2015" t="s">
        <v>130</v>
      </c>
      <c r="F2015">
        <v>2.9</v>
      </c>
      <c r="G2015" t="s">
        <v>130</v>
      </c>
      <c r="H2015">
        <v>35.783999999999999</v>
      </c>
      <c r="I2015">
        <v>-117.57</v>
      </c>
      <c r="J2015">
        <v>10.8</v>
      </c>
      <c r="K2015" t="s">
        <v>131</v>
      </c>
      <c r="L2015">
        <v>92</v>
      </c>
      <c r="M2015">
        <v>0.15</v>
      </c>
      <c r="N2015">
        <v>0.14000000000000001</v>
      </c>
      <c r="O2015">
        <v>0.27</v>
      </c>
      <c r="P2015">
        <v>0</v>
      </c>
      <c r="Q2015">
        <v>340</v>
      </c>
      <c r="R2015">
        <v>48</v>
      </c>
      <c r="S2015">
        <v>-143</v>
      </c>
      <c r="T2015">
        <v>16</v>
      </c>
      <c r="U2015">
        <v>17</v>
      </c>
      <c r="V2015">
        <v>30</v>
      </c>
      <c r="W2015">
        <v>7</v>
      </c>
      <c r="X2015" t="s">
        <v>131</v>
      </c>
      <c r="Y2015">
        <v>100</v>
      </c>
      <c r="Z2015">
        <v>40</v>
      </c>
      <c r="AA2015">
        <v>21</v>
      </c>
      <c r="AB2015">
        <v>108</v>
      </c>
    </row>
    <row r="2016" spans="1:28" x14ac:dyDescent="0.2">
      <c r="A2016" s="4">
        <v>38556119</v>
      </c>
      <c r="B2016" s="1">
        <v>43659</v>
      </c>
      <c r="C2016" s="13">
        <v>0.27406770833333333</v>
      </c>
      <c r="D2016" t="s">
        <v>129</v>
      </c>
      <c r="E2016" t="s">
        <v>130</v>
      </c>
      <c r="F2016">
        <v>2.19</v>
      </c>
      <c r="G2016" t="s">
        <v>130</v>
      </c>
      <c r="H2016">
        <v>35.756</v>
      </c>
      <c r="I2016">
        <v>-117.577</v>
      </c>
      <c r="J2016">
        <v>7.2</v>
      </c>
      <c r="K2016" t="s">
        <v>131</v>
      </c>
      <c r="L2016">
        <v>58</v>
      </c>
      <c r="M2016">
        <v>0.17</v>
      </c>
      <c r="N2016">
        <v>0.23</v>
      </c>
      <c r="O2016">
        <v>0.42</v>
      </c>
      <c r="P2016">
        <v>0</v>
      </c>
      <c r="Q2016">
        <v>164</v>
      </c>
      <c r="R2016">
        <v>76</v>
      </c>
      <c r="S2016">
        <v>157</v>
      </c>
      <c r="T2016">
        <v>29</v>
      </c>
      <c r="U2016">
        <v>31</v>
      </c>
      <c r="V2016">
        <v>27</v>
      </c>
      <c r="W2016">
        <v>16</v>
      </c>
      <c r="X2016" t="s">
        <v>133</v>
      </c>
      <c r="Y2016">
        <v>73</v>
      </c>
      <c r="Z2016">
        <v>24</v>
      </c>
      <c r="AA2016">
        <v>20</v>
      </c>
      <c r="AB2016">
        <v>118</v>
      </c>
    </row>
    <row r="2017" spans="1:28" x14ac:dyDescent="0.2">
      <c r="A2017" s="4">
        <v>38556199</v>
      </c>
      <c r="B2017" s="1">
        <v>43659</v>
      </c>
      <c r="C2017" s="13">
        <v>0.27978958333333331</v>
      </c>
      <c r="D2017" t="s">
        <v>129</v>
      </c>
      <c r="E2017" t="s">
        <v>130</v>
      </c>
      <c r="F2017">
        <v>2.04</v>
      </c>
      <c r="G2017" t="s">
        <v>130</v>
      </c>
      <c r="H2017">
        <v>35.942999999999998</v>
      </c>
      <c r="I2017">
        <v>-117.726</v>
      </c>
      <c r="J2017">
        <v>1.9</v>
      </c>
      <c r="K2017" t="s">
        <v>131</v>
      </c>
      <c r="L2017">
        <v>59</v>
      </c>
      <c r="M2017">
        <v>0.17</v>
      </c>
      <c r="N2017">
        <v>0.19</v>
      </c>
      <c r="O2017">
        <v>0.26</v>
      </c>
      <c r="P2017">
        <v>0</v>
      </c>
      <c r="Q2017">
        <v>314</v>
      </c>
      <c r="R2017">
        <v>83</v>
      </c>
      <c r="S2017">
        <v>-178</v>
      </c>
      <c r="T2017">
        <v>14</v>
      </c>
      <c r="U2017">
        <v>14</v>
      </c>
      <c r="V2017">
        <v>25</v>
      </c>
      <c r="W2017">
        <v>24</v>
      </c>
      <c r="X2017" t="s">
        <v>131</v>
      </c>
      <c r="Y2017">
        <v>100</v>
      </c>
      <c r="Z2017">
        <v>67</v>
      </c>
      <c r="AA2017">
        <v>22</v>
      </c>
      <c r="AB2017">
        <v>48</v>
      </c>
    </row>
    <row r="2018" spans="1:28" ht="17" x14ac:dyDescent="0.25">
      <c r="A2018" s="3">
        <v>38556391</v>
      </c>
      <c r="B2018" s="1">
        <v>43659</v>
      </c>
      <c r="C2018" s="13">
        <v>0.29896423611111111</v>
      </c>
      <c r="D2018" t="s">
        <v>129</v>
      </c>
      <c r="E2018" t="s">
        <v>130</v>
      </c>
      <c r="F2018">
        <v>2.5499999999999998</v>
      </c>
      <c r="G2018" t="s">
        <v>130</v>
      </c>
      <c r="H2018">
        <v>35.866999999999997</v>
      </c>
      <c r="I2018">
        <v>-117.684</v>
      </c>
      <c r="J2018">
        <v>8.1999999999999993</v>
      </c>
      <c r="K2018" t="s">
        <v>131</v>
      </c>
      <c r="L2018">
        <v>92</v>
      </c>
      <c r="M2018">
        <v>0.14000000000000001</v>
      </c>
      <c r="N2018">
        <v>0.13</v>
      </c>
      <c r="O2018">
        <v>0.28999999999999998</v>
      </c>
      <c r="P2018">
        <v>0</v>
      </c>
      <c r="Q2018">
        <v>344</v>
      </c>
      <c r="R2018">
        <v>67</v>
      </c>
      <c r="S2018">
        <v>180</v>
      </c>
      <c r="T2018">
        <v>36</v>
      </c>
      <c r="U2018">
        <v>28</v>
      </c>
      <c r="V2018">
        <v>26</v>
      </c>
      <c r="W2018">
        <v>23</v>
      </c>
      <c r="X2018" t="s">
        <v>132</v>
      </c>
      <c r="Y2018">
        <v>59</v>
      </c>
      <c r="Z2018">
        <v>34</v>
      </c>
      <c r="AA2018">
        <v>18</v>
      </c>
      <c r="AB2018">
        <v>108</v>
      </c>
    </row>
    <row r="2019" spans="1:28" ht="17" x14ac:dyDescent="0.25">
      <c r="A2019" s="3">
        <v>38556607</v>
      </c>
      <c r="B2019" s="1">
        <v>43659</v>
      </c>
      <c r="C2019" s="13">
        <v>0.3194915509259259</v>
      </c>
      <c r="D2019" t="s">
        <v>129</v>
      </c>
      <c r="E2019" t="s">
        <v>130</v>
      </c>
      <c r="F2019">
        <v>2.5499999999999998</v>
      </c>
      <c r="G2019" t="s">
        <v>130</v>
      </c>
      <c r="H2019">
        <v>35.652999999999999</v>
      </c>
      <c r="I2019">
        <v>-117.544</v>
      </c>
      <c r="J2019">
        <v>7.4</v>
      </c>
      <c r="K2019" t="s">
        <v>131</v>
      </c>
      <c r="L2019">
        <v>93</v>
      </c>
      <c r="M2019">
        <v>0.12</v>
      </c>
      <c r="N2019">
        <v>0.11</v>
      </c>
      <c r="O2019">
        <v>0.27</v>
      </c>
      <c r="P2019">
        <v>0</v>
      </c>
      <c r="Q2019">
        <v>177</v>
      </c>
      <c r="R2019">
        <v>89</v>
      </c>
      <c r="S2019">
        <v>-162</v>
      </c>
      <c r="T2019">
        <v>33</v>
      </c>
      <c r="U2019">
        <v>20</v>
      </c>
      <c r="V2019">
        <v>29</v>
      </c>
      <c r="W2019">
        <v>29</v>
      </c>
      <c r="X2019" t="s">
        <v>133</v>
      </c>
      <c r="Y2019">
        <v>66</v>
      </c>
      <c r="Z2019">
        <v>24</v>
      </c>
      <c r="AA2019">
        <v>25</v>
      </c>
      <c r="AB2019">
        <v>140</v>
      </c>
    </row>
    <row r="2020" spans="1:28" x14ac:dyDescent="0.2">
      <c r="A2020" s="4">
        <v>38556647</v>
      </c>
      <c r="B2020" s="1">
        <v>43659</v>
      </c>
      <c r="C2020" s="13">
        <v>0.32276747685185186</v>
      </c>
      <c r="D2020" t="s">
        <v>129</v>
      </c>
      <c r="E2020" t="s">
        <v>130</v>
      </c>
      <c r="F2020">
        <v>2.35</v>
      </c>
      <c r="G2020" t="s">
        <v>130</v>
      </c>
      <c r="H2020">
        <v>35.686999999999998</v>
      </c>
      <c r="I2020">
        <v>-117.55800000000001</v>
      </c>
      <c r="J2020">
        <v>2.4</v>
      </c>
      <c r="K2020" t="s">
        <v>131</v>
      </c>
      <c r="L2020">
        <v>60</v>
      </c>
      <c r="M2020">
        <v>0.15</v>
      </c>
      <c r="N2020">
        <v>0.19</v>
      </c>
      <c r="O2020">
        <v>0.27</v>
      </c>
      <c r="P2020">
        <v>0</v>
      </c>
      <c r="Q2020">
        <v>1</v>
      </c>
      <c r="R2020">
        <v>86</v>
      </c>
      <c r="S2020">
        <v>-164</v>
      </c>
      <c r="T2020">
        <v>18</v>
      </c>
      <c r="U2020">
        <v>18</v>
      </c>
      <c r="V2020">
        <v>32</v>
      </c>
      <c r="W2020">
        <v>14</v>
      </c>
      <c r="X2020" t="s">
        <v>131</v>
      </c>
      <c r="Y2020">
        <v>97</v>
      </c>
      <c r="Z2020">
        <v>69</v>
      </c>
      <c r="AA2020">
        <v>23</v>
      </c>
      <c r="AB2020">
        <v>52</v>
      </c>
    </row>
    <row r="2021" spans="1:28" x14ac:dyDescent="0.2">
      <c r="A2021" s="4">
        <v>38556839</v>
      </c>
      <c r="B2021" s="1">
        <v>43659</v>
      </c>
      <c r="C2021" s="13">
        <v>0.34208043981481479</v>
      </c>
      <c r="D2021" t="s">
        <v>129</v>
      </c>
      <c r="E2021" t="s">
        <v>130</v>
      </c>
      <c r="F2021">
        <v>2.17</v>
      </c>
      <c r="G2021" t="s">
        <v>130</v>
      </c>
      <c r="H2021">
        <v>35.901000000000003</v>
      </c>
      <c r="I2021">
        <v>-117.72199999999999</v>
      </c>
      <c r="J2021">
        <v>1.9</v>
      </c>
      <c r="K2021" t="s">
        <v>131</v>
      </c>
      <c r="L2021">
        <v>59</v>
      </c>
      <c r="M2021">
        <v>0.2</v>
      </c>
      <c r="N2021">
        <v>0.21</v>
      </c>
      <c r="O2021">
        <v>0.34</v>
      </c>
      <c r="P2021">
        <v>0</v>
      </c>
      <c r="Q2021">
        <v>319</v>
      </c>
      <c r="R2021">
        <v>83</v>
      </c>
      <c r="S2021">
        <v>176</v>
      </c>
      <c r="T2021">
        <v>23</v>
      </c>
      <c r="U2021">
        <v>21</v>
      </c>
      <c r="V2021">
        <v>24</v>
      </c>
      <c r="W2021">
        <v>12</v>
      </c>
      <c r="X2021" t="s">
        <v>131</v>
      </c>
      <c r="Y2021">
        <v>89</v>
      </c>
      <c r="Z2021">
        <v>72</v>
      </c>
      <c r="AA2021">
        <v>16</v>
      </c>
      <c r="AB2021">
        <v>46</v>
      </c>
    </row>
    <row r="2022" spans="1:28" ht="17" x14ac:dyDescent="0.25">
      <c r="A2022" s="3">
        <v>38556887</v>
      </c>
      <c r="B2022" s="1">
        <v>43659</v>
      </c>
      <c r="C2022" s="13">
        <v>0.3468866898148148</v>
      </c>
      <c r="D2022" t="s">
        <v>129</v>
      </c>
      <c r="E2022" t="s">
        <v>130</v>
      </c>
      <c r="F2022">
        <v>2.65</v>
      </c>
      <c r="G2022" t="s">
        <v>130</v>
      </c>
      <c r="H2022">
        <v>35.860999999999997</v>
      </c>
      <c r="I2022">
        <v>-117.687</v>
      </c>
      <c r="J2022">
        <v>9.6999999999999993</v>
      </c>
      <c r="K2022" t="s">
        <v>131</v>
      </c>
      <c r="L2022">
        <v>92</v>
      </c>
      <c r="M2022">
        <v>0.14000000000000001</v>
      </c>
      <c r="N2022">
        <v>0.13</v>
      </c>
      <c r="O2022">
        <v>0.31</v>
      </c>
      <c r="P2022">
        <v>0</v>
      </c>
      <c r="Q2022">
        <v>155</v>
      </c>
      <c r="R2022">
        <v>83</v>
      </c>
      <c r="S2022">
        <v>-171</v>
      </c>
      <c r="T2022">
        <v>17</v>
      </c>
      <c r="U2022">
        <v>13</v>
      </c>
      <c r="V2022">
        <v>33</v>
      </c>
      <c r="W2022">
        <v>0</v>
      </c>
      <c r="X2022" t="s">
        <v>131</v>
      </c>
      <c r="Y2022">
        <v>100</v>
      </c>
      <c r="Z2022">
        <v>38</v>
      </c>
      <c r="AA2022">
        <v>21</v>
      </c>
      <c r="AB2022">
        <v>121</v>
      </c>
    </row>
    <row r="2023" spans="1:28" x14ac:dyDescent="0.2">
      <c r="A2023" s="4">
        <v>38556943</v>
      </c>
      <c r="B2023" s="1">
        <v>43659</v>
      </c>
      <c r="C2023" s="13">
        <v>0.35182453703703703</v>
      </c>
      <c r="D2023" t="s">
        <v>129</v>
      </c>
      <c r="E2023" t="s">
        <v>130</v>
      </c>
      <c r="F2023">
        <v>2.04</v>
      </c>
      <c r="G2023" t="s">
        <v>130</v>
      </c>
      <c r="H2023">
        <v>35.677</v>
      </c>
      <c r="I2023">
        <v>-117.488</v>
      </c>
      <c r="J2023">
        <v>1.4</v>
      </c>
      <c r="K2023" t="s">
        <v>131</v>
      </c>
      <c r="L2023">
        <v>57</v>
      </c>
      <c r="M2023">
        <v>0.18</v>
      </c>
      <c r="N2023">
        <v>0.22</v>
      </c>
      <c r="O2023">
        <v>0.31</v>
      </c>
      <c r="P2023">
        <v>0</v>
      </c>
      <c r="Q2023">
        <v>313</v>
      </c>
      <c r="R2023">
        <v>83</v>
      </c>
      <c r="S2023">
        <v>148</v>
      </c>
      <c r="T2023">
        <v>21</v>
      </c>
      <c r="U2023">
        <v>30</v>
      </c>
      <c r="V2023">
        <v>21</v>
      </c>
      <c r="W2023">
        <v>20</v>
      </c>
      <c r="X2023" t="s">
        <v>133</v>
      </c>
      <c r="Y2023">
        <v>81</v>
      </c>
      <c r="Z2023">
        <v>66</v>
      </c>
      <c r="AA2023">
        <v>17</v>
      </c>
      <c r="AB2023">
        <v>83</v>
      </c>
    </row>
    <row r="2024" spans="1:28" x14ac:dyDescent="0.2">
      <c r="A2024" s="4">
        <v>38557119</v>
      </c>
      <c r="B2024" s="1">
        <v>43659</v>
      </c>
      <c r="C2024" s="13">
        <v>0.36886678240740739</v>
      </c>
      <c r="D2024" t="s">
        <v>129</v>
      </c>
      <c r="E2024" t="s">
        <v>130</v>
      </c>
      <c r="F2024">
        <v>2.31</v>
      </c>
      <c r="G2024" t="s">
        <v>130</v>
      </c>
      <c r="H2024">
        <v>35.868000000000002</v>
      </c>
      <c r="I2024">
        <v>-117.712</v>
      </c>
      <c r="J2024">
        <v>5.6</v>
      </c>
      <c r="K2024" t="s">
        <v>131</v>
      </c>
      <c r="L2024">
        <v>51</v>
      </c>
      <c r="M2024">
        <v>0.21</v>
      </c>
      <c r="N2024">
        <v>0.22</v>
      </c>
      <c r="O2024">
        <v>0.73</v>
      </c>
      <c r="P2024">
        <v>0</v>
      </c>
      <c r="Q2024">
        <v>299</v>
      </c>
      <c r="R2024">
        <v>76</v>
      </c>
      <c r="S2024">
        <v>175</v>
      </c>
      <c r="T2024">
        <v>17</v>
      </c>
      <c r="U2024">
        <v>24</v>
      </c>
      <c r="V2024">
        <v>18</v>
      </c>
      <c r="W2024">
        <v>35</v>
      </c>
      <c r="X2024" t="s">
        <v>131</v>
      </c>
      <c r="Y2024">
        <v>96</v>
      </c>
      <c r="Z2024">
        <v>45</v>
      </c>
      <c r="AA2024">
        <v>14</v>
      </c>
      <c r="AB2024">
        <v>72</v>
      </c>
    </row>
    <row r="2025" spans="1:28" x14ac:dyDescent="0.2">
      <c r="A2025" s="4">
        <v>38557551</v>
      </c>
      <c r="B2025" s="1">
        <v>43659</v>
      </c>
      <c r="C2025" s="13">
        <v>0.40289467592592593</v>
      </c>
      <c r="D2025" t="s">
        <v>129</v>
      </c>
      <c r="E2025" t="s">
        <v>130</v>
      </c>
      <c r="F2025">
        <v>2.06</v>
      </c>
      <c r="G2025" t="s">
        <v>130</v>
      </c>
      <c r="H2025">
        <v>35.715000000000003</v>
      </c>
      <c r="I2025">
        <v>-117.524</v>
      </c>
      <c r="J2025">
        <v>1.3</v>
      </c>
      <c r="K2025" t="s">
        <v>131</v>
      </c>
      <c r="L2025">
        <v>62</v>
      </c>
      <c r="M2025">
        <v>0.19</v>
      </c>
      <c r="N2025">
        <v>0.22</v>
      </c>
      <c r="O2025">
        <v>0.36</v>
      </c>
      <c r="P2025">
        <v>0</v>
      </c>
      <c r="Q2025">
        <v>319</v>
      </c>
      <c r="R2025">
        <v>86</v>
      </c>
      <c r="S2025">
        <v>-178</v>
      </c>
      <c r="T2025">
        <v>17</v>
      </c>
      <c r="U2025">
        <v>17</v>
      </c>
      <c r="V2025">
        <v>28</v>
      </c>
      <c r="W2025">
        <v>14</v>
      </c>
      <c r="X2025" t="s">
        <v>131</v>
      </c>
      <c r="Y2025">
        <v>100</v>
      </c>
      <c r="Z2025">
        <v>71</v>
      </c>
      <c r="AA2025">
        <v>17</v>
      </c>
      <c r="AB2025">
        <v>49</v>
      </c>
    </row>
    <row r="2026" spans="1:28" x14ac:dyDescent="0.2">
      <c r="A2026" s="4">
        <v>38557567</v>
      </c>
      <c r="B2026" s="1">
        <v>43659</v>
      </c>
      <c r="C2026" s="13">
        <v>0.40527002314814814</v>
      </c>
      <c r="D2026" t="s">
        <v>129</v>
      </c>
      <c r="E2026" t="s">
        <v>130</v>
      </c>
      <c r="F2026">
        <v>2.13</v>
      </c>
      <c r="G2026" t="s">
        <v>130</v>
      </c>
      <c r="H2026">
        <v>35.67</v>
      </c>
      <c r="I2026">
        <v>-117.48</v>
      </c>
      <c r="J2026">
        <v>0.8</v>
      </c>
      <c r="K2026" t="s">
        <v>131</v>
      </c>
      <c r="L2026">
        <v>55</v>
      </c>
      <c r="M2026">
        <v>0.21</v>
      </c>
      <c r="N2026">
        <v>0.25</v>
      </c>
      <c r="O2026">
        <v>0.48</v>
      </c>
      <c r="P2026">
        <v>0</v>
      </c>
      <c r="Q2026">
        <v>143</v>
      </c>
      <c r="R2026">
        <v>86</v>
      </c>
      <c r="S2026">
        <v>-157</v>
      </c>
      <c r="T2026">
        <v>24</v>
      </c>
      <c r="U2026">
        <v>32</v>
      </c>
      <c r="V2026">
        <v>23</v>
      </c>
      <c r="W2026">
        <v>20</v>
      </c>
      <c r="X2026" t="s">
        <v>133</v>
      </c>
      <c r="Y2026">
        <v>66</v>
      </c>
      <c r="Z2026">
        <v>68</v>
      </c>
      <c r="AA2026">
        <v>18</v>
      </c>
      <c r="AB2026">
        <v>77</v>
      </c>
    </row>
    <row r="2027" spans="1:28" x14ac:dyDescent="0.2">
      <c r="A2027" s="4">
        <v>38557631</v>
      </c>
      <c r="B2027" s="1">
        <v>43659</v>
      </c>
      <c r="C2027" s="13">
        <v>0.4110347222222222</v>
      </c>
      <c r="D2027" t="s">
        <v>129</v>
      </c>
      <c r="E2027" t="s">
        <v>130</v>
      </c>
      <c r="F2027">
        <v>2.0499999999999998</v>
      </c>
      <c r="G2027" t="s">
        <v>130</v>
      </c>
      <c r="H2027">
        <v>35.845999999999997</v>
      </c>
      <c r="I2027">
        <v>-117.682</v>
      </c>
      <c r="J2027">
        <v>4.3</v>
      </c>
      <c r="K2027" t="s">
        <v>131</v>
      </c>
      <c r="L2027">
        <v>59</v>
      </c>
      <c r="M2027">
        <v>0.16</v>
      </c>
      <c r="N2027">
        <v>0.19</v>
      </c>
      <c r="O2027">
        <v>0.51</v>
      </c>
      <c r="P2027">
        <v>0</v>
      </c>
      <c r="Q2027">
        <v>143</v>
      </c>
      <c r="R2027">
        <v>85</v>
      </c>
      <c r="S2027">
        <v>152</v>
      </c>
      <c r="T2027">
        <v>26</v>
      </c>
      <c r="U2027">
        <v>43</v>
      </c>
      <c r="V2027">
        <v>23</v>
      </c>
      <c r="W2027">
        <v>16</v>
      </c>
      <c r="X2027" t="s">
        <v>133</v>
      </c>
      <c r="Y2027">
        <v>62</v>
      </c>
      <c r="Z2027">
        <v>51</v>
      </c>
      <c r="AA2027">
        <v>15</v>
      </c>
      <c r="AB2027">
        <v>63</v>
      </c>
    </row>
    <row r="2028" spans="1:28" x14ac:dyDescent="0.2">
      <c r="A2028" s="4">
        <v>38557703</v>
      </c>
      <c r="B2028" s="1">
        <v>43659</v>
      </c>
      <c r="C2028" s="13">
        <v>0.41610682870370369</v>
      </c>
      <c r="D2028" t="s">
        <v>129</v>
      </c>
      <c r="E2028" t="s">
        <v>130</v>
      </c>
      <c r="F2028">
        <v>2.33</v>
      </c>
      <c r="G2028" t="s">
        <v>130</v>
      </c>
      <c r="H2028">
        <v>35.975000000000001</v>
      </c>
      <c r="I2028">
        <v>-117.667</v>
      </c>
      <c r="J2028">
        <v>2.7</v>
      </c>
      <c r="K2028" t="s">
        <v>131</v>
      </c>
      <c r="L2028">
        <v>58</v>
      </c>
      <c r="M2028">
        <v>0.18</v>
      </c>
      <c r="N2028">
        <v>0.22</v>
      </c>
      <c r="O2028">
        <v>0.28999999999999998</v>
      </c>
      <c r="P2028">
        <v>0</v>
      </c>
      <c r="Q2028">
        <v>136</v>
      </c>
      <c r="R2028">
        <v>73</v>
      </c>
      <c r="S2028">
        <v>-158</v>
      </c>
      <c r="T2028">
        <v>27</v>
      </c>
      <c r="U2028">
        <v>26</v>
      </c>
      <c r="V2028">
        <v>23</v>
      </c>
      <c r="W2028">
        <v>14</v>
      </c>
      <c r="X2028" t="s">
        <v>133</v>
      </c>
      <c r="Y2028">
        <v>84</v>
      </c>
      <c r="Z2028">
        <v>67</v>
      </c>
      <c r="AA2028">
        <v>18</v>
      </c>
      <c r="AB2028">
        <v>41</v>
      </c>
    </row>
    <row r="2029" spans="1:28" x14ac:dyDescent="0.2">
      <c r="A2029" s="4">
        <v>38557727</v>
      </c>
      <c r="B2029" s="1">
        <v>43659</v>
      </c>
      <c r="C2029" s="13">
        <v>0.42033067129629625</v>
      </c>
      <c r="D2029" t="s">
        <v>129</v>
      </c>
      <c r="E2029" t="s">
        <v>130</v>
      </c>
      <c r="F2029">
        <v>2.12</v>
      </c>
      <c r="G2029" t="s">
        <v>130</v>
      </c>
      <c r="H2029">
        <v>35.784999999999997</v>
      </c>
      <c r="I2029">
        <v>-117.61199999999999</v>
      </c>
      <c r="J2029">
        <v>4.5</v>
      </c>
      <c r="K2029" t="s">
        <v>131</v>
      </c>
      <c r="L2029">
        <v>57</v>
      </c>
      <c r="M2029">
        <v>0.17</v>
      </c>
      <c r="N2029">
        <v>0.23</v>
      </c>
      <c r="O2029">
        <v>0.39</v>
      </c>
      <c r="P2029">
        <v>0</v>
      </c>
      <c r="Q2029">
        <v>292</v>
      </c>
      <c r="R2029">
        <v>79</v>
      </c>
      <c r="S2029">
        <v>177</v>
      </c>
      <c r="T2029">
        <v>20</v>
      </c>
      <c r="U2029">
        <v>24</v>
      </c>
      <c r="V2029">
        <v>26</v>
      </c>
      <c r="W2029">
        <v>8</v>
      </c>
      <c r="X2029" t="s">
        <v>131</v>
      </c>
      <c r="Y2029">
        <v>94</v>
      </c>
      <c r="Z2029">
        <v>70</v>
      </c>
      <c r="AA2029">
        <v>16</v>
      </c>
      <c r="AB2029">
        <v>37</v>
      </c>
    </row>
    <row r="2030" spans="1:28" ht="17" x14ac:dyDescent="0.25">
      <c r="A2030" s="3">
        <v>38557895</v>
      </c>
      <c r="B2030" s="1">
        <v>43659</v>
      </c>
      <c r="C2030" s="13">
        <v>0.43424803240740739</v>
      </c>
      <c r="D2030" t="s">
        <v>129</v>
      </c>
      <c r="E2030" t="s">
        <v>130</v>
      </c>
      <c r="F2030">
        <v>3.83</v>
      </c>
      <c r="G2030" t="s">
        <v>47</v>
      </c>
      <c r="H2030">
        <v>35.942</v>
      </c>
      <c r="I2030">
        <v>-117.374</v>
      </c>
      <c r="J2030">
        <v>3.1</v>
      </c>
      <c r="K2030" t="s">
        <v>131</v>
      </c>
      <c r="L2030">
        <v>150</v>
      </c>
      <c r="M2030">
        <v>0.16</v>
      </c>
      <c r="N2030">
        <v>0.12</v>
      </c>
      <c r="O2030">
        <v>0.47</v>
      </c>
      <c r="P2030">
        <v>0</v>
      </c>
      <c r="Q2030">
        <v>301</v>
      </c>
      <c r="R2030">
        <v>70</v>
      </c>
      <c r="S2030">
        <v>173</v>
      </c>
      <c r="T2030">
        <v>20</v>
      </c>
      <c r="U2030">
        <v>18</v>
      </c>
      <c r="V2030">
        <v>35</v>
      </c>
      <c r="W2030">
        <v>3</v>
      </c>
      <c r="X2030" t="s">
        <v>131</v>
      </c>
      <c r="Y2030">
        <v>98</v>
      </c>
      <c r="Z2030">
        <v>69</v>
      </c>
      <c r="AA2030">
        <v>49</v>
      </c>
      <c r="AB2030">
        <v>51</v>
      </c>
    </row>
    <row r="2031" spans="1:28" ht="17" x14ac:dyDescent="0.25">
      <c r="A2031" s="3">
        <v>38557903</v>
      </c>
      <c r="B2031" s="1">
        <v>43659</v>
      </c>
      <c r="C2031" s="13">
        <v>0.43487233796296293</v>
      </c>
      <c r="D2031" t="s">
        <v>129</v>
      </c>
      <c r="E2031" t="s">
        <v>130</v>
      </c>
      <c r="F2031">
        <v>2.6</v>
      </c>
      <c r="G2031" t="s">
        <v>130</v>
      </c>
      <c r="H2031">
        <v>35.6</v>
      </c>
      <c r="I2031">
        <v>-117.408</v>
      </c>
      <c r="J2031">
        <v>8.6</v>
      </c>
      <c r="K2031" t="s">
        <v>131</v>
      </c>
      <c r="L2031">
        <v>72</v>
      </c>
      <c r="M2031">
        <v>0.12</v>
      </c>
      <c r="N2031">
        <v>0.15</v>
      </c>
      <c r="O2031">
        <v>0.24</v>
      </c>
      <c r="P2031">
        <v>0</v>
      </c>
      <c r="Q2031">
        <v>359</v>
      </c>
      <c r="R2031">
        <v>40</v>
      </c>
      <c r="S2031">
        <v>-128</v>
      </c>
      <c r="T2031">
        <v>39</v>
      </c>
      <c r="U2031">
        <v>40</v>
      </c>
      <c r="V2031">
        <v>17</v>
      </c>
      <c r="W2031">
        <v>21</v>
      </c>
      <c r="X2031" t="s">
        <v>132</v>
      </c>
      <c r="Y2031">
        <v>52</v>
      </c>
      <c r="Z2031">
        <v>35</v>
      </c>
      <c r="AA2031">
        <v>1</v>
      </c>
      <c r="AB2031">
        <v>30</v>
      </c>
    </row>
    <row r="2032" spans="1:28" x14ac:dyDescent="0.2">
      <c r="A2032" s="4">
        <v>38557919</v>
      </c>
      <c r="B2032" s="1">
        <v>43659</v>
      </c>
      <c r="C2032" s="13">
        <v>0.43710011574074076</v>
      </c>
      <c r="D2032" t="s">
        <v>129</v>
      </c>
      <c r="E2032" t="s">
        <v>130</v>
      </c>
      <c r="F2032">
        <v>2.2400000000000002</v>
      </c>
      <c r="G2032" t="s">
        <v>130</v>
      </c>
      <c r="H2032">
        <v>35.896999999999998</v>
      </c>
      <c r="I2032">
        <v>-117.742</v>
      </c>
      <c r="J2032">
        <v>7.1</v>
      </c>
      <c r="K2032" t="s">
        <v>131</v>
      </c>
      <c r="L2032">
        <v>64</v>
      </c>
      <c r="M2032">
        <v>0.18</v>
      </c>
      <c r="N2032">
        <v>0.19</v>
      </c>
      <c r="O2032">
        <v>0.6</v>
      </c>
      <c r="P2032">
        <v>0</v>
      </c>
      <c r="Q2032">
        <v>159</v>
      </c>
      <c r="R2032">
        <v>65</v>
      </c>
      <c r="S2032">
        <v>-160</v>
      </c>
      <c r="T2032">
        <v>13</v>
      </c>
      <c r="U2032">
        <v>10</v>
      </c>
      <c r="V2032">
        <v>27</v>
      </c>
      <c r="W2032">
        <v>13</v>
      </c>
      <c r="X2032" t="s">
        <v>131</v>
      </c>
      <c r="Y2032">
        <v>100</v>
      </c>
      <c r="Z2032">
        <v>35</v>
      </c>
      <c r="AA2032">
        <v>19</v>
      </c>
      <c r="AB2032">
        <v>111</v>
      </c>
    </row>
    <row r="2033" spans="1:28" x14ac:dyDescent="0.2">
      <c r="A2033" s="4">
        <v>38557991</v>
      </c>
      <c r="B2033" s="1">
        <v>43659</v>
      </c>
      <c r="C2033" s="13">
        <v>0.44754097222222228</v>
      </c>
      <c r="D2033" t="s">
        <v>129</v>
      </c>
      <c r="E2033" t="s">
        <v>130</v>
      </c>
      <c r="F2033">
        <v>2.0299999999999998</v>
      </c>
      <c r="G2033" t="s">
        <v>130</v>
      </c>
      <c r="H2033">
        <v>35.862000000000002</v>
      </c>
      <c r="I2033">
        <v>-117.70399999999999</v>
      </c>
      <c r="J2033">
        <v>10.5</v>
      </c>
      <c r="K2033" t="s">
        <v>131</v>
      </c>
      <c r="L2033">
        <v>57</v>
      </c>
      <c r="M2033">
        <v>0.16</v>
      </c>
      <c r="N2033">
        <v>0.19</v>
      </c>
      <c r="O2033">
        <v>0.47</v>
      </c>
      <c r="P2033">
        <v>0</v>
      </c>
      <c r="Q2033">
        <v>145</v>
      </c>
      <c r="R2033">
        <v>76</v>
      </c>
      <c r="S2033">
        <v>-157</v>
      </c>
      <c r="T2033">
        <v>17</v>
      </c>
      <c r="U2033">
        <v>19</v>
      </c>
      <c r="V2033">
        <v>17</v>
      </c>
      <c r="W2033">
        <v>5</v>
      </c>
      <c r="X2033" t="s">
        <v>131</v>
      </c>
      <c r="Y2033">
        <v>100</v>
      </c>
      <c r="Z2033">
        <v>46</v>
      </c>
      <c r="AA2033">
        <v>9</v>
      </c>
      <c r="AB2033">
        <v>107</v>
      </c>
    </row>
    <row r="2034" spans="1:28" ht="17" x14ac:dyDescent="0.25">
      <c r="A2034" s="3">
        <v>38558079</v>
      </c>
      <c r="B2034" s="1">
        <v>43659</v>
      </c>
      <c r="C2034" s="13">
        <v>0.45859629629629634</v>
      </c>
      <c r="D2034" t="s">
        <v>129</v>
      </c>
      <c r="E2034" t="s">
        <v>130</v>
      </c>
      <c r="F2034">
        <v>2.23</v>
      </c>
      <c r="G2034" t="s">
        <v>130</v>
      </c>
      <c r="H2034">
        <v>35.871000000000002</v>
      </c>
      <c r="I2034">
        <v>-117.649</v>
      </c>
      <c r="J2034">
        <v>2.4</v>
      </c>
      <c r="K2034" t="s">
        <v>131</v>
      </c>
      <c r="L2034">
        <v>60</v>
      </c>
      <c r="M2034">
        <v>0.18</v>
      </c>
      <c r="N2034">
        <v>0.2</v>
      </c>
      <c r="O2034">
        <v>0.33</v>
      </c>
      <c r="P2034">
        <v>0</v>
      </c>
      <c r="Q2034">
        <v>349</v>
      </c>
      <c r="R2034">
        <v>33</v>
      </c>
      <c r="S2034">
        <v>-118</v>
      </c>
      <c r="T2034">
        <v>35</v>
      </c>
      <c r="U2034">
        <v>62</v>
      </c>
      <c r="V2034">
        <v>24</v>
      </c>
      <c r="W2034">
        <v>19</v>
      </c>
      <c r="X2034" t="s">
        <v>134</v>
      </c>
      <c r="Y2034">
        <v>46</v>
      </c>
      <c r="Z2034">
        <v>65</v>
      </c>
      <c r="AA2034">
        <v>12</v>
      </c>
      <c r="AB2034">
        <v>40</v>
      </c>
    </row>
    <row r="2035" spans="1:28" ht="17" x14ac:dyDescent="0.25">
      <c r="A2035" s="3">
        <v>38558135</v>
      </c>
      <c r="B2035" s="1">
        <v>43659</v>
      </c>
      <c r="C2035" s="13">
        <v>0.4690125</v>
      </c>
      <c r="D2035" t="s">
        <v>129</v>
      </c>
      <c r="E2035" t="s">
        <v>130</v>
      </c>
      <c r="F2035">
        <v>2.92</v>
      </c>
      <c r="G2035" t="s">
        <v>130</v>
      </c>
      <c r="H2035">
        <v>35.874000000000002</v>
      </c>
      <c r="I2035">
        <v>-117.679</v>
      </c>
      <c r="J2035">
        <v>5.6</v>
      </c>
      <c r="K2035" t="s">
        <v>131</v>
      </c>
      <c r="L2035">
        <v>111</v>
      </c>
      <c r="M2035">
        <v>0.15</v>
      </c>
      <c r="N2035">
        <v>0.12</v>
      </c>
      <c r="O2035">
        <v>0.37</v>
      </c>
      <c r="P2035">
        <v>0</v>
      </c>
      <c r="Q2035">
        <v>153</v>
      </c>
      <c r="R2035">
        <v>78</v>
      </c>
      <c r="S2035">
        <v>-173</v>
      </c>
      <c r="T2035">
        <v>18</v>
      </c>
      <c r="U2035">
        <v>15</v>
      </c>
      <c r="V2035">
        <v>29</v>
      </c>
      <c r="W2035">
        <v>7</v>
      </c>
      <c r="X2035" t="s">
        <v>131</v>
      </c>
      <c r="Y2035">
        <v>100</v>
      </c>
      <c r="Z2035">
        <v>70</v>
      </c>
      <c r="AA2035">
        <v>21</v>
      </c>
      <c r="AB2035">
        <v>35</v>
      </c>
    </row>
    <row r="2036" spans="1:28" ht="17" x14ac:dyDescent="0.25">
      <c r="A2036" s="3">
        <v>38558175</v>
      </c>
      <c r="B2036" s="1">
        <v>43659</v>
      </c>
      <c r="C2036" s="13">
        <v>0.47405775462962962</v>
      </c>
      <c r="D2036" t="s">
        <v>129</v>
      </c>
      <c r="E2036" t="s">
        <v>130</v>
      </c>
      <c r="F2036">
        <v>2.92</v>
      </c>
      <c r="G2036" t="s">
        <v>130</v>
      </c>
      <c r="H2036">
        <v>35.863999999999997</v>
      </c>
      <c r="I2036">
        <v>-117.687</v>
      </c>
      <c r="J2036">
        <v>8.6</v>
      </c>
      <c r="K2036" t="s">
        <v>131</v>
      </c>
      <c r="L2036">
        <v>109</v>
      </c>
      <c r="M2036">
        <v>0.15</v>
      </c>
      <c r="N2036">
        <v>0.12</v>
      </c>
      <c r="O2036">
        <v>0.3</v>
      </c>
      <c r="P2036">
        <v>0</v>
      </c>
      <c r="Q2036">
        <v>144</v>
      </c>
      <c r="R2036">
        <v>61</v>
      </c>
      <c r="S2036">
        <v>-154</v>
      </c>
      <c r="T2036">
        <v>12</v>
      </c>
      <c r="U2036">
        <v>10</v>
      </c>
      <c r="V2036">
        <v>30</v>
      </c>
      <c r="W2036">
        <v>7</v>
      </c>
      <c r="X2036" t="s">
        <v>131</v>
      </c>
      <c r="Y2036">
        <v>100</v>
      </c>
      <c r="Z2036">
        <v>34</v>
      </c>
      <c r="AA2036">
        <v>21</v>
      </c>
      <c r="AB2036">
        <v>113</v>
      </c>
    </row>
    <row r="2037" spans="1:28" x14ac:dyDescent="0.2">
      <c r="A2037" s="4">
        <v>38558231</v>
      </c>
      <c r="B2037" s="1">
        <v>43659</v>
      </c>
      <c r="C2037" s="13">
        <v>0.48482511574074078</v>
      </c>
      <c r="D2037" t="s">
        <v>129</v>
      </c>
      <c r="E2037" t="s">
        <v>130</v>
      </c>
      <c r="F2037">
        <v>2.3199999999999998</v>
      </c>
      <c r="G2037" t="s">
        <v>130</v>
      </c>
      <c r="H2037">
        <v>35.645000000000003</v>
      </c>
      <c r="I2037">
        <v>-117.502</v>
      </c>
      <c r="J2037">
        <v>5</v>
      </c>
      <c r="K2037" t="s">
        <v>131</v>
      </c>
      <c r="L2037">
        <v>64</v>
      </c>
      <c r="M2037">
        <v>0.17</v>
      </c>
      <c r="N2037">
        <v>0.2</v>
      </c>
      <c r="O2037">
        <v>0.34</v>
      </c>
      <c r="P2037">
        <v>0</v>
      </c>
      <c r="Q2037">
        <v>322</v>
      </c>
      <c r="R2037">
        <v>81</v>
      </c>
      <c r="S2037">
        <v>169</v>
      </c>
      <c r="T2037">
        <v>19</v>
      </c>
      <c r="U2037">
        <v>16</v>
      </c>
      <c r="V2037">
        <v>27</v>
      </c>
      <c r="W2037">
        <v>12</v>
      </c>
      <c r="X2037" t="s">
        <v>131</v>
      </c>
      <c r="Y2037">
        <v>99</v>
      </c>
      <c r="Z2037">
        <v>46</v>
      </c>
      <c r="AA2037">
        <v>20</v>
      </c>
      <c r="AB2037">
        <v>83</v>
      </c>
    </row>
    <row r="2038" spans="1:28" ht="17" x14ac:dyDescent="0.25">
      <c r="A2038" s="3">
        <v>38558295</v>
      </c>
      <c r="B2038" s="1">
        <v>43659</v>
      </c>
      <c r="C2038" s="13">
        <v>0.48982615740740743</v>
      </c>
      <c r="D2038" t="s">
        <v>129</v>
      </c>
      <c r="E2038" t="s">
        <v>130</v>
      </c>
      <c r="F2038">
        <v>3.16</v>
      </c>
      <c r="G2038" t="s">
        <v>130</v>
      </c>
      <c r="H2038">
        <v>35.634999999999998</v>
      </c>
      <c r="I2038">
        <v>-117.429</v>
      </c>
      <c r="J2038">
        <v>4.7</v>
      </c>
      <c r="K2038" t="s">
        <v>131</v>
      </c>
      <c r="L2038">
        <v>148</v>
      </c>
      <c r="M2038">
        <v>0.14000000000000001</v>
      </c>
      <c r="N2038">
        <v>0.09</v>
      </c>
      <c r="O2038">
        <v>0.15</v>
      </c>
      <c r="P2038">
        <v>0</v>
      </c>
      <c r="Q2038">
        <v>54</v>
      </c>
      <c r="R2038">
        <v>14</v>
      </c>
      <c r="S2038">
        <v>17</v>
      </c>
      <c r="T2038">
        <v>21</v>
      </c>
      <c r="U2038">
        <v>27</v>
      </c>
      <c r="V2038">
        <v>76</v>
      </c>
      <c r="W2038">
        <v>29</v>
      </c>
      <c r="X2038" t="s">
        <v>131</v>
      </c>
      <c r="Y2038">
        <v>84</v>
      </c>
      <c r="Z2038">
        <v>68</v>
      </c>
      <c r="AA2038">
        <v>53</v>
      </c>
      <c r="AB2038">
        <v>53</v>
      </c>
    </row>
    <row r="2039" spans="1:28" ht="17" x14ac:dyDescent="0.25">
      <c r="A2039" s="3">
        <v>38558607</v>
      </c>
      <c r="B2039" s="1">
        <v>43659</v>
      </c>
      <c r="C2039" s="13">
        <v>0.5308542824074074</v>
      </c>
      <c r="D2039" t="s">
        <v>129</v>
      </c>
      <c r="E2039" t="s">
        <v>130</v>
      </c>
      <c r="F2039">
        <v>3.08</v>
      </c>
      <c r="G2039" t="s">
        <v>130</v>
      </c>
      <c r="H2039">
        <v>35.927999999999997</v>
      </c>
      <c r="I2039">
        <v>-117.694</v>
      </c>
      <c r="J2039">
        <v>4.5</v>
      </c>
      <c r="K2039" t="s">
        <v>131</v>
      </c>
      <c r="L2039">
        <v>121</v>
      </c>
      <c r="M2039">
        <v>0.15</v>
      </c>
      <c r="N2039">
        <v>0.1</v>
      </c>
      <c r="O2039">
        <v>0.18</v>
      </c>
      <c r="P2039">
        <v>0</v>
      </c>
      <c r="Q2039">
        <v>322</v>
      </c>
      <c r="R2039">
        <v>71</v>
      </c>
      <c r="S2039">
        <v>137</v>
      </c>
      <c r="T2039">
        <v>29</v>
      </c>
      <c r="U2039">
        <v>14</v>
      </c>
      <c r="V2039">
        <v>55</v>
      </c>
      <c r="W2039">
        <v>44</v>
      </c>
      <c r="X2039" t="s">
        <v>131</v>
      </c>
      <c r="Y2039">
        <v>84</v>
      </c>
      <c r="Z2039">
        <v>73</v>
      </c>
      <c r="AA2039">
        <v>32</v>
      </c>
      <c r="AB2039">
        <v>42</v>
      </c>
    </row>
    <row r="2040" spans="1:28" x14ac:dyDescent="0.2">
      <c r="A2040" s="4">
        <v>38558727</v>
      </c>
      <c r="B2040" s="1">
        <v>43659</v>
      </c>
      <c r="C2040" s="13">
        <v>0.54552268518518521</v>
      </c>
      <c r="D2040" t="s">
        <v>129</v>
      </c>
      <c r="E2040" t="s">
        <v>130</v>
      </c>
      <c r="F2040">
        <v>2.02</v>
      </c>
      <c r="G2040" t="s">
        <v>130</v>
      </c>
      <c r="H2040">
        <v>35.927999999999997</v>
      </c>
      <c r="I2040">
        <v>-117.69499999999999</v>
      </c>
      <c r="J2040">
        <v>2.6</v>
      </c>
      <c r="K2040" t="s">
        <v>131</v>
      </c>
      <c r="L2040">
        <v>56</v>
      </c>
      <c r="M2040">
        <v>0.19</v>
      </c>
      <c r="N2040">
        <v>0.21</v>
      </c>
      <c r="O2040">
        <v>0.28999999999999998</v>
      </c>
      <c r="P2040">
        <v>0</v>
      </c>
      <c r="Q2040">
        <v>137</v>
      </c>
      <c r="R2040">
        <v>81</v>
      </c>
      <c r="S2040">
        <v>-160</v>
      </c>
      <c r="T2040">
        <v>24</v>
      </c>
      <c r="U2040">
        <v>21</v>
      </c>
      <c r="V2040">
        <v>21</v>
      </c>
      <c r="W2040">
        <v>28</v>
      </c>
      <c r="X2040" t="s">
        <v>131</v>
      </c>
      <c r="Y2040">
        <v>93</v>
      </c>
      <c r="Z2040">
        <v>69</v>
      </c>
      <c r="AA2040">
        <v>13</v>
      </c>
      <c r="AB2040">
        <v>39</v>
      </c>
    </row>
    <row r="2041" spans="1:28" x14ac:dyDescent="0.2">
      <c r="A2041" s="4">
        <v>38558751</v>
      </c>
      <c r="B2041" s="1">
        <v>43659</v>
      </c>
      <c r="C2041" s="13">
        <v>0.54955300925925921</v>
      </c>
      <c r="D2041" t="s">
        <v>129</v>
      </c>
      <c r="E2041" t="s">
        <v>130</v>
      </c>
      <c r="F2041">
        <v>2.37</v>
      </c>
      <c r="G2041" t="s">
        <v>130</v>
      </c>
      <c r="H2041">
        <v>35.652000000000001</v>
      </c>
      <c r="I2041">
        <v>-117.51900000000001</v>
      </c>
      <c r="J2041">
        <v>10.9</v>
      </c>
      <c r="K2041" t="s">
        <v>131</v>
      </c>
      <c r="L2041">
        <v>60</v>
      </c>
      <c r="M2041">
        <v>0.17</v>
      </c>
      <c r="N2041">
        <v>0.22</v>
      </c>
      <c r="O2041">
        <v>0.35</v>
      </c>
      <c r="P2041">
        <v>0</v>
      </c>
      <c r="Q2041">
        <v>348</v>
      </c>
      <c r="R2041">
        <v>80</v>
      </c>
      <c r="S2041">
        <v>-164</v>
      </c>
      <c r="T2041">
        <v>19</v>
      </c>
      <c r="U2041">
        <v>19</v>
      </c>
      <c r="V2041">
        <v>22</v>
      </c>
      <c r="W2041">
        <v>5</v>
      </c>
      <c r="X2041" t="s">
        <v>131</v>
      </c>
      <c r="Y2041">
        <v>98</v>
      </c>
      <c r="Z2041">
        <v>35</v>
      </c>
      <c r="AA2041">
        <v>17</v>
      </c>
      <c r="AB2041">
        <v>114</v>
      </c>
    </row>
    <row r="2042" spans="1:28" x14ac:dyDescent="0.2">
      <c r="A2042" s="4">
        <v>38558831</v>
      </c>
      <c r="B2042" s="1">
        <v>43659</v>
      </c>
      <c r="C2042" s="13">
        <v>0.55796331018518519</v>
      </c>
      <c r="D2042" t="s">
        <v>129</v>
      </c>
      <c r="E2042" t="s">
        <v>130</v>
      </c>
      <c r="F2042">
        <v>2.41</v>
      </c>
      <c r="G2042" t="s">
        <v>130</v>
      </c>
      <c r="H2042">
        <v>35.911999999999999</v>
      </c>
      <c r="I2042">
        <v>-117.72</v>
      </c>
      <c r="J2042">
        <v>2</v>
      </c>
      <c r="K2042" t="s">
        <v>131</v>
      </c>
      <c r="L2042">
        <v>52</v>
      </c>
      <c r="M2042">
        <v>0.15</v>
      </c>
      <c r="N2042">
        <v>0.16</v>
      </c>
      <c r="O2042">
        <v>0.26</v>
      </c>
      <c r="P2042">
        <v>0</v>
      </c>
      <c r="Q2042">
        <v>320</v>
      </c>
      <c r="R2042">
        <v>89</v>
      </c>
      <c r="S2042">
        <v>-176</v>
      </c>
      <c r="T2042">
        <v>16</v>
      </c>
      <c r="U2042">
        <v>15</v>
      </c>
      <c r="V2042">
        <v>24</v>
      </c>
      <c r="W2042">
        <v>18</v>
      </c>
      <c r="X2042" t="s">
        <v>131</v>
      </c>
      <c r="Y2042">
        <v>100</v>
      </c>
      <c r="Z2042">
        <v>72</v>
      </c>
      <c r="AA2042">
        <v>17</v>
      </c>
      <c r="AB2042">
        <v>32</v>
      </c>
    </row>
    <row r="2043" spans="1:28" x14ac:dyDescent="0.2">
      <c r="A2043" s="4">
        <v>38558839</v>
      </c>
      <c r="B2043" s="1">
        <v>43659</v>
      </c>
      <c r="C2043" s="13">
        <v>0.5586271990740741</v>
      </c>
      <c r="D2043" t="s">
        <v>129</v>
      </c>
      <c r="E2043" t="s">
        <v>130</v>
      </c>
      <c r="F2043">
        <v>2.29</v>
      </c>
      <c r="G2043" t="s">
        <v>130</v>
      </c>
      <c r="H2043">
        <v>35.895000000000003</v>
      </c>
      <c r="I2043">
        <v>-117.697</v>
      </c>
      <c r="J2043">
        <v>2.5</v>
      </c>
      <c r="K2043" t="s">
        <v>131</v>
      </c>
      <c r="L2043">
        <v>62</v>
      </c>
      <c r="M2043">
        <v>0.19</v>
      </c>
      <c r="N2043">
        <v>0.2</v>
      </c>
      <c r="O2043">
        <v>0.28000000000000003</v>
      </c>
      <c r="P2043">
        <v>0</v>
      </c>
      <c r="Q2043">
        <v>170</v>
      </c>
      <c r="R2043">
        <v>87</v>
      </c>
      <c r="S2043">
        <v>155</v>
      </c>
      <c r="T2043">
        <v>24</v>
      </c>
      <c r="U2043">
        <v>24</v>
      </c>
      <c r="V2043">
        <v>26</v>
      </c>
      <c r="W2043">
        <v>12</v>
      </c>
      <c r="X2043" t="s">
        <v>131</v>
      </c>
      <c r="Y2043">
        <v>85</v>
      </c>
      <c r="Z2043">
        <v>72</v>
      </c>
      <c r="AA2043">
        <v>13</v>
      </c>
      <c r="AB2043">
        <v>43</v>
      </c>
    </row>
    <row r="2044" spans="1:28" x14ac:dyDescent="0.2">
      <c r="A2044" s="4">
        <v>38558935</v>
      </c>
      <c r="B2044" s="1">
        <v>43659</v>
      </c>
      <c r="C2044" s="13">
        <v>0.57006076388888893</v>
      </c>
      <c r="D2044" t="s">
        <v>129</v>
      </c>
      <c r="E2044" t="s">
        <v>130</v>
      </c>
      <c r="F2044">
        <v>2</v>
      </c>
      <c r="G2044" t="s">
        <v>130</v>
      </c>
      <c r="H2044">
        <v>35.741999999999997</v>
      </c>
      <c r="I2044">
        <v>-117.586</v>
      </c>
      <c r="J2044">
        <v>2.2000000000000002</v>
      </c>
      <c r="K2044" t="s">
        <v>131</v>
      </c>
      <c r="L2044">
        <v>61</v>
      </c>
      <c r="M2044">
        <v>0.17</v>
      </c>
      <c r="N2044">
        <v>0.2</v>
      </c>
      <c r="O2044">
        <v>0.25</v>
      </c>
      <c r="P2044">
        <v>0</v>
      </c>
      <c r="Q2044">
        <v>22</v>
      </c>
      <c r="R2044">
        <v>89</v>
      </c>
      <c r="S2044">
        <v>-158</v>
      </c>
      <c r="T2044">
        <v>18</v>
      </c>
      <c r="U2044">
        <v>17</v>
      </c>
      <c r="V2044">
        <v>23</v>
      </c>
      <c r="W2044">
        <v>13</v>
      </c>
      <c r="X2044" t="s">
        <v>131</v>
      </c>
      <c r="Y2044">
        <v>100</v>
      </c>
      <c r="Z2044">
        <v>69</v>
      </c>
      <c r="AA2044">
        <v>16</v>
      </c>
      <c r="AB2044">
        <v>54</v>
      </c>
    </row>
    <row r="2045" spans="1:28" x14ac:dyDescent="0.2">
      <c r="A2045" s="4">
        <v>38559159</v>
      </c>
      <c r="B2045" s="1">
        <v>43659</v>
      </c>
      <c r="C2045" s="13">
        <v>0.59691261574074073</v>
      </c>
      <c r="D2045" t="s">
        <v>129</v>
      </c>
      <c r="E2045" t="s">
        <v>130</v>
      </c>
      <c r="F2045">
        <v>2.11</v>
      </c>
      <c r="G2045" t="s">
        <v>130</v>
      </c>
      <c r="H2045">
        <v>35.677</v>
      </c>
      <c r="I2045">
        <v>-117.55200000000001</v>
      </c>
      <c r="J2045">
        <v>6.3</v>
      </c>
      <c r="K2045" t="s">
        <v>131</v>
      </c>
      <c r="L2045">
        <v>65</v>
      </c>
      <c r="M2045">
        <v>0.23</v>
      </c>
      <c r="N2045">
        <v>0.27</v>
      </c>
      <c r="O2045">
        <v>0.59</v>
      </c>
      <c r="P2045">
        <v>0</v>
      </c>
      <c r="Q2045">
        <v>296</v>
      </c>
      <c r="R2045">
        <v>84</v>
      </c>
      <c r="S2045">
        <v>-174</v>
      </c>
      <c r="T2045">
        <v>19</v>
      </c>
      <c r="U2045">
        <v>32</v>
      </c>
      <c r="V2045">
        <v>25</v>
      </c>
      <c r="W2045">
        <v>25</v>
      </c>
      <c r="X2045" t="s">
        <v>133</v>
      </c>
      <c r="Y2045">
        <v>79</v>
      </c>
      <c r="Z2045">
        <v>22</v>
      </c>
      <c r="AA2045">
        <v>23</v>
      </c>
      <c r="AB2045">
        <v>145</v>
      </c>
    </row>
    <row r="2046" spans="1:28" ht="17" x14ac:dyDescent="0.25">
      <c r="A2046" s="3">
        <v>38559191</v>
      </c>
      <c r="B2046" s="1">
        <v>43659</v>
      </c>
      <c r="C2046" s="13">
        <v>0.59854571759259256</v>
      </c>
      <c r="D2046" t="s">
        <v>129</v>
      </c>
      <c r="E2046" t="s">
        <v>130</v>
      </c>
      <c r="F2046">
        <v>2.5299999999999998</v>
      </c>
      <c r="G2046" t="s">
        <v>130</v>
      </c>
      <c r="H2046">
        <v>35.664000000000001</v>
      </c>
      <c r="I2046">
        <v>-117.47499999999999</v>
      </c>
      <c r="J2046">
        <v>2.9</v>
      </c>
      <c r="K2046" t="s">
        <v>131</v>
      </c>
      <c r="L2046">
        <v>88</v>
      </c>
      <c r="M2046">
        <v>0.12</v>
      </c>
      <c r="N2046">
        <v>0.12</v>
      </c>
      <c r="O2046">
        <v>0.15</v>
      </c>
      <c r="P2046">
        <v>0</v>
      </c>
      <c r="Q2046">
        <v>335</v>
      </c>
      <c r="R2046">
        <v>87</v>
      </c>
      <c r="S2046">
        <v>-174</v>
      </c>
      <c r="T2046">
        <v>19</v>
      </c>
      <c r="U2046">
        <v>16</v>
      </c>
      <c r="V2046">
        <v>31</v>
      </c>
      <c r="W2046">
        <v>19</v>
      </c>
      <c r="X2046" t="s">
        <v>131</v>
      </c>
      <c r="Y2046">
        <v>100</v>
      </c>
      <c r="Z2046">
        <v>67</v>
      </c>
      <c r="AA2046">
        <v>24</v>
      </c>
      <c r="AB2046">
        <v>53</v>
      </c>
    </row>
    <row r="2047" spans="1:28" x14ac:dyDescent="0.2">
      <c r="A2047" s="4">
        <v>38559247</v>
      </c>
      <c r="B2047" s="1">
        <v>43659</v>
      </c>
      <c r="C2047" s="13">
        <v>0.60494918981481483</v>
      </c>
      <c r="D2047" t="s">
        <v>129</v>
      </c>
      <c r="E2047" t="s">
        <v>130</v>
      </c>
      <c r="F2047">
        <v>2.2200000000000002</v>
      </c>
      <c r="G2047" t="s">
        <v>130</v>
      </c>
      <c r="H2047">
        <v>35.762</v>
      </c>
      <c r="I2047">
        <v>-117.58799999999999</v>
      </c>
      <c r="J2047">
        <v>7.7</v>
      </c>
      <c r="K2047" t="s">
        <v>131</v>
      </c>
      <c r="L2047">
        <v>62</v>
      </c>
      <c r="M2047">
        <v>0.17</v>
      </c>
      <c r="N2047">
        <v>0.23</v>
      </c>
      <c r="O2047">
        <v>0.56000000000000005</v>
      </c>
      <c r="P2047">
        <v>0</v>
      </c>
      <c r="Q2047">
        <v>344</v>
      </c>
      <c r="R2047">
        <v>88</v>
      </c>
      <c r="S2047">
        <v>176</v>
      </c>
      <c r="T2047">
        <v>19</v>
      </c>
      <c r="U2047">
        <v>23</v>
      </c>
      <c r="V2047">
        <v>30</v>
      </c>
      <c r="W2047">
        <v>12</v>
      </c>
      <c r="X2047" t="s">
        <v>131</v>
      </c>
      <c r="Y2047">
        <v>92</v>
      </c>
      <c r="Z2047">
        <v>23</v>
      </c>
      <c r="AA2047">
        <v>19</v>
      </c>
      <c r="AB2047">
        <v>122</v>
      </c>
    </row>
    <row r="2048" spans="1:28" ht="17" x14ac:dyDescent="0.25">
      <c r="A2048" s="3">
        <v>38559263</v>
      </c>
      <c r="B2048" s="1">
        <v>43659</v>
      </c>
      <c r="C2048" s="13">
        <v>0.60742523148148153</v>
      </c>
      <c r="D2048" t="s">
        <v>129</v>
      </c>
      <c r="E2048" t="s">
        <v>130</v>
      </c>
      <c r="F2048">
        <v>3.17</v>
      </c>
      <c r="G2048" t="s">
        <v>130</v>
      </c>
      <c r="H2048">
        <v>35.917000000000002</v>
      </c>
      <c r="I2048">
        <v>-117.67100000000001</v>
      </c>
      <c r="J2048">
        <v>3.6</v>
      </c>
      <c r="K2048" t="s">
        <v>131</v>
      </c>
      <c r="L2048">
        <v>116</v>
      </c>
      <c r="M2048">
        <v>0.15</v>
      </c>
      <c r="N2048">
        <v>0.12</v>
      </c>
      <c r="O2048">
        <v>0.26</v>
      </c>
      <c r="P2048">
        <v>0</v>
      </c>
      <c r="Q2048">
        <v>82</v>
      </c>
      <c r="R2048">
        <v>36</v>
      </c>
      <c r="S2048">
        <v>67</v>
      </c>
      <c r="T2048">
        <v>36</v>
      </c>
      <c r="U2048">
        <v>42</v>
      </c>
      <c r="V2048">
        <v>75</v>
      </c>
      <c r="W2048">
        <v>35</v>
      </c>
      <c r="X2048" t="s">
        <v>132</v>
      </c>
      <c r="Y2048">
        <v>64</v>
      </c>
      <c r="Z2048">
        <v>76</v>
      </c>
      <c r="AA2048">
        <v>41</v>
      </c>
      <c r="AB2048">
        <v>52</v>
      </c>
    </row>
    <row r="2049" spans="1:28" ht="17" x14ac:dyDescent="0.25">
      <c r="A2049" s="3">
        <v>38559367</v>
      </c>
      <c r="B2049" s="1">
        <v>43659</v>
      </c>
      <c r="C2049" s="13">
        <v>0.62118553240740748</v>
      </c>
      <c r="D2049" t="s">
        <v>129</v>
      </c>
      <c r="E2049" t="s">
        <v>130</v>
      </c>
      <c r="F2049">
        <v>3.2</v>
      </c>
      <c r="G2049" t="s">
        <v>130</v>
      </c>
      <c r="H2049">
        <v>35.607999999999997</v>
      </c>
      <c r="I2049">
        <v>-117.417</v>
      </c>
      <c r="J2049">
        <v>8.6999999999999993</v>
      </c>
      <c r="K2049" t="s">
        <v>131</v>
      </c>
      <c r="L2049">
        <v>141</v>
      </c>
      <c r="M2049">
        <v>0.14000000000000001</v>
      </c>
      <c r="N2049">
        <v>0.1</v>
      </c>
      <c r="O2049">
        <v>0.18</v>
      </c>
      <c r="P2049">
        <v>0</v>
      </c>
      <c r="Q2049">
        <v>68</v>
      </c>
      <c r="R2049">
        <v>64</v>
      </c>
      <c r="S2049">
        <v>-92</v>
      </c>
      <c r="T2049">
        <v>36</v>
      </c>
      <c r="U2049">
        <v>43</v>
      </c>
      <c r="V2049">
        <v>24</v>
      </c>
      <c r="W2049">
        <v>38</v>
      </c>
      <c r="X2049" t="s">
        <v>132</v>
      </c>
      <c r="Y2049">
        <v>51</v>
      </c>
      <c r="Z2049">
        <v>76</v>
      </c>
      <c r="AA2049">
        <v>2</v>
      </c>
      <c r="AB2049">
        <v>323</v>
      </c>
    </row>
    <row r="2050" spans="1:28" ht="17" x14ac:dyDescent="0.25">
      <c r="A2050" s="3">
        <v>38559407</v>
      </c>
      <c r="B2050" s="1">
        <v>43659</v>
      </c>
      <c r="C2050" s="13">
        <v>0.62498194444444444</v>
      </c>
      <c r="D2050" t="s">
        <v>129</v>
      </c>
      <c r="E2050" t="s">
        <v>130</v>
      </c>
      <c r="F2050">
        <v>2.1</v>
      </c>
      <c r="G2050" t="s">
        <v>130</v>
      </c>
      <c r="H2050">
        <v>35.651000000000003</v>
      </c>
      <c r="I2050">
        <v>-117.47</v>
      </c>
      <c r="J2050">
        <v>1.8</v>
      </c>
      <c r="K2050" t="s">
        <v>131</v>
      </c>
      <c r="L2050">
        <v>59</v>
      </c>
      <c r="M2050">
        <v>0.2</v>
      </c>
      <c r="N2050">
        <v>0.24</v>
      </c>
      <c r="O2050">
        <v>0.28999999999999998</v>
      </c>
      <c r="P2050">
        <v>0</v>
      </c>
      <c r="Q2050">
        <v>233</v>
      </c>
      <c r="R2050">
        <v>45</v>
      </c>
      <c r="S2050">
        <v>146</v>
      </c>
      <c r="T2050">
        <v>38</v>
      </c>
      <c r="U2050">
        <v>38</v>
      </c>
      <c r="V2050">
        <v>18</v>
      </c>
      <c r="W2050">
        <v>10</v>
      </c>
      <c r="X2050" t="s">
        <v>134</v>
      </c>
      <c r="Y2050">
        <v>49</v>
      </c>
      <c r="Z2050">
        <v>63</v>
      </c>
      <c r="AA2050">
        <v>15</v>
      </c>
      <c r="AB2050">
        <v>45</v>
      </c>
    </row>
    <row r="2051" spans="1:28" x14ac:dyDescent="0.2">
      <c r="A2051" s="4">
        <v>38559503</v>
      </c>
      <c r="B2051" s="1">
        <v>43659</v>
      </c>
      <c r="C2051" s="13">
        <v>0.63551898148148145</v>
      </c>
      <c r="D2051" t="s">
        <v>129</v>
      </c>
      <c r="E2051" t="s">
        <v>130</v>
      </c>
      <c r="F2051">
        <v>2.2200000000000002</v>
      </c>
      <c r="G2051" t="s">
        <v>130</v>
      </c>
      <c r="H2051">
        <v>35.704000000000001</v>
      </c>
      <c r="I2051">
        <v>-117.566</v>
      </c>
      <c r="J2051">
        <v>8.8000000000000007</v>
      </c>
      <c r="K2051" t="s">
        <v>131</v>
      </c>
      <c r="L2051">
        <v>67</v>
      </c>
      <c r="M2051">
        <v>0.18</v>
      </c>
      <c r="N2051">
        <v>0.23</v>
      </c>
      <c r="O2051">
        <v>0.43</v>
      </c>
      <c r="P2051">
        <v>0</v>
      </c>
      <c r="Q2051">
        <v>209</v>
      </c>
      <c r="R2051">
        <v>46</v>
      </c>
      <c r="S2051">
        <v>-83</v>
      </c>
      <c r="T2051">
        <v>16</v>
      </c>
      <c r="U2051">
        <v>20</v>
      </c>
      <c r="V2051">
        <v>26</v>
      </c>
      <c r="W2051">
        <v>3</v>
      </c>
      <c r="X2051" t="s">
        <v>131</v>
      </c>
      <c r="Y2051">
        <v>99</v>
      </c>
      <c r="Z2051">
        <v>23</v>
      </c>
      <c r="AA2051">
        <v>17</v>
      </c>
      <c r="AB2051">
        <v>149</v>
      </c>
    </row>
    <row r="2052" spans="1:28" ht="17" x14ac:dyDescent="0.25">
      <c r="A2052" s="3">
        <v>38559615</v>
      </c>
      <c r="B2052" s="1">
        <v>43659</v>
      </c>
      <c r="C2052" s="13">
        <v>0.64967800925925923</v>
      </c>
      <c r="D2052" t="s">
        <v>129</v>
      </c>
      <c r="E2052" t="s">
        <v>130</v>
      </c>
      <c r="F2052">
        <v>2.83</v>
      </c>
      <c r="G2052" t="s">
        <v>130</v>
      </c>
      <c r="H2052">
        <v>35.598999999999997</v>
      </c>
      <c r="I2052">
        <v>-117.432</v>
      </c>
      <c r="J2052">
        <v>7.6</v>
      </c>
      <c r="K2052" t="s">
        <v>131</v>
      </c>
      <c r="L2052">
        <v>98</v>
      </c>
      <c r="M2052">
        <v>0.13</v>
      </c>
      <c r="N2052">
        <v>0.13</v>
      </c>
      <c r="O2052">
        <v>0.24</v>
      </c>
      <c r="P2052">
        <v>0</v>
      </c>
      <c r="Q2052">
        <v>136</v>
      </c>
      <c r="R2052">
        <v>74</v>
      </c>
      <c r="S2052">
        <v>-155</v>
      </c>
      <c r="T2052">
        <v>28</v>
      </c>
      <c r="U2052">
        <v>29</v>
      </c>
      <c r="V2052">
        <v>29</v>
      </c>
      <c r="W2052">
        <v>6</v>
      </c>
      <c r="X2052" t="s">
        <v>133</v>
      </c>
      <c r="Y2052">
        <v>69</v>
      </c>
      <c r="Z2052">
        <v>24</v>
      </c>
      <c r="AA2052">
        <v>20</v>
      </c>
      <c r="AB2052">
        <v>134</v>
      </c>
    </row>
    <row r="2053" spans="1:28" x14ac:dyDescent="0.2">
      <c r="A2053" s="4">
        <v>38559671</v>
      </c>
      <c r="B2053" s="1">
        <v>43659</v>
      </c>
      <c r="C2053" s="13">
        <v>0.65733009259259256</v>
      </c>
      <c r="D2053" t="s">
        <v>129</v>
      </c>
      <c r="E2053" t="s">
        <v>130</v>
      </c>
      <c r="F2053">
        <v>2.02</v>
      </c>
      <c r="G2053" t="s">
        <v>130</v>
      </c>
      <c r="H2053">
        <v>35.915999999999997</v>
      </c>
      <c r="I2053">
        <v>-117.715</v>
      </c>
      <c r="J2053">
        <v>5.5</v>
      </c>
      <c r="K2053" t="s">
        <v>131</v>
      </c>
      <c r="L2053">
        <v>59</v>
      </c>
      <c r="M2053">
        <v>0.17</v>
      </c>
      <c r="N2053">
        <v>0.19</v>
      </c>
      <c r="O2053">
        <v>0.51</v>
      </c>
      <c r="P2053">
        <v>0</v>
      </c>
      <c r="Q2053">
        <v>142</v>
      </c>
      <c r="R2053">
        <v>87</v>
      </c>
      <c r="S2053">
        <v>178</v>
      </c>
      <c r="T2053">
        <v>21</v>
      </c>
      <c r="U2053">
        <v>18</v>
      </c>
      <c r="V2053">
        <v>23</v>
      </c>
      <c r="W2053">
        <v>8</v>
      </c>
      <c r="X2053" t="s">
        <v>131</v>
      </c>
      <c r="Y2053">
        <v>96</v>
      </c>
      <c r="Z2053">
        <v>34</v>
      </c>
      <c r="AA2053">
        <v>14</v>
      </c>
      <c r="AB2053">
        <v>107</v>
      </c>
    </row>
    <row r="2054" spans="1:28" x14ac:dyDescent="0.2">
      <c r="A2054" s="4">
        <v>38559703</v>
      </c>
      <c r="B2054" s="1">
        <v>43659</v>
      </c>
      <c r="C2054" s="13">
        <v>0.66227789351851851</v>
      </c>
      <c r="D2054" t="s">
        <v>129</v>
      </c>
      <c r="E2054" t="s">
        <v>130</v>
      </c>
      <c r="F2054">
        <v>2.19</v>
      </c>
      <c r="G2054" t="s">
        <v>130</v>
      </c>
      <c r="H2054">
        <v>35.911999999999999</v>
      </c>
      <c r="I2054">
        <v>-117.654</v>
      </c>
      <c r="J2054">
        <v>2.5</v>
      </c>
      <c r="K2054" t="s">
        <v>131</v>
      </c>
      <c r="L2054">
        <v>62</v>
      </c>
      <c r="M2054">
        <v>0.18</v>
      </c>
      <c r="N2054">
        <v>0.18</v>
      </c>
      <c r="O2054">
        <v>0.28000000000000003</v>
      </c>
      <c r="P2054">
        <v>0</v>
      </c>
      <c r="Q2054">
        <v>160</v>
      </c>
      <c r="R2054">
        <v>56</v>
      </c>
      <c r="S2054">
        <v>-120</v>
      </c>
      <c r="T2054">
        <v>35</v>
      </c>
      <c r="U2054">
        <v>24</v>
      </c>
      <c r="V2054">
        <v>26</v>
      </c>
      <c r="W2054">
        <v>32</v>
      </c>
      <c r="X2054" t="s">
        <v>133</v>
      </c>
      <c r="Y2054">
        <v>84</v>
      </c>
      <c r="Z2054">
        <v>75</v>
      </c>
      <c r="AA2054">
        <v>18</v>
      </c>
      <c r="AB2054">
        <v>45</v>
      </c>
    </row>
    <row r="2055" spans="1:28" x14ac:dyDescent="0.2">
      <c r="A2055" s="4">
        <v>38560135</v>
      </c>
      <c r="B2055" s="1">
        <v>43659</v>
      </c>
      <c r="C2055" s="13">
        <v>0.71638032407407415</v>
      </c>
      <c r="D2055" t="s">
        <v>129</v>
      </c>
      <c r="E2055" t="s">
        <v>130</v>
      </c>
      <c r="F2055">
        <v>2.3199999999999998</v>
      </c>
      <c r="G2055" t="s">
        <v>130</v>
      </c>
      <c r="H2055">
        <v>35.65</v>
      </c>
      <c r="I2055">
        <v>-117.45699999999999</v>
      </c>
      <c r="J2055">
        <v>9.1</v>
      </c>
      <c r="K2055" t="s">
        <v>131</v>
      </c>
      <c r="L2055">
        <v>55</v>
      </c>
      <c r="M2055">
        <v>0.21</v>
      </c>
      <c r="N2055">
        <v>0.33</v>
      </c>
      <c r="O2055">
        <v>0.55000000000000004</v>
      </c>
      <c r="P2055">
        <v>0</v>
      </c>
      <c r="Q2055">
        <v>115</v>
      </c>
      <c r="R2055">
        <v>71</v>
      </c>
      <c r="S2055">
        <v>176</v>
      </c>
      <c r="T2055">
        <v>34</v>
      </c>
      <c r="U2055">
        <v>27</v>
      </c>
      <c r="V2055">
        <v>24</v>
      </c>
      <c r="W2055">
        <v>32</v>
      </c>
      <c r="X2055" t="s">
        <v>133</v>
      </c>
      <c r="Y2055">
        <v>71</v>
      </c>
      <c r="Z2055">
        <v>29</v>
      </c>
      <c r="AA2055">
        <v>18</v>
      </c>
      <c r="AB2055">
        <v>107</v>
      </c>
    </row>
    <row r="2056" spans="1:28" x14ac:dyDescent="0.2">
      <c r="A2056" s="4">
        <v>38560447</v>
      </c>
      <c r="B2056" s="1">
        <v>43659</v>
      </c>
      <c r="C2056" s="13">
        <v>0.74671273148148154</v>
      </c>
      <c r="D2056" t="s">
        <v>129</v>
      </c>
      <c r="E2056" t="s">
        <v>130</v>
      </c>
      <c r="F2056">
        <v>2.0299999999999998</v>
      </c>
      <c r="G2056" t="s">
        <v>130</v>
      </c>
      <c r="H2056">
        <v>35.689</v>
      </c>
      <c r="I2056">
        <v>-117.508</v>
      </c>
      <c r="J2056">
        <v>2.1</v>
      </c>
      <c r="K2056" t="s">
        <v>131</v>
      </c>
      <c r="L2056">
        <v>56</v>
      </c>
      <c r="M2056">
        <v>0.19</v>
      </c>
      <c r="N2056">
        <v>0.23</v>
      </c>
      <c r="O2056">
        <v>0.37</v>
      </c>
      <c r="P2056">
        <v>0</v>
      </c>
      <c r="Q2056">
        <v>331</v>
      </c>
      <c r="R2056">
        <v>86</v>
      </c>
      <c r="S2056">
        <v>165</v>
      </c>
      <c r="T2056">
        <v>22</v>
      </c>
      <c r="U2056">
        <v>27</v>
      </c>
      <c r="V2056">
        <v>18</v>
      </c>
      <c r="W2056">
        <v>8</v>
      </c>
      <c r="X2056" t="s">
        <v>131</v>
      </c>
      <c r="Y2056">
        <v>81</v>
      </c>
      <c r="Z2056">
        <v>67</v>
      </c>
      <c r="AA2056">
        <v>16</v>
      </c>
      <c r="AB2056">
        <v>70</v>
      </c>
    </row>
    <row r="2057" spans="1:28" ht="17" x14ac:dyDescent="0.25">
      <c r="A2057" s="3">
        <v>38560639</v>
      </c>
      <c r="B2057" s="1">
        <v>43659</v>
      </c>
      <c r="C2057" s="13">
        <v>0.76745844907407401</v>
      </c>
      <c r="D2057" t="s">
        <v>129</v>
      </c>
      <c r="E2057" t="s">
        <v>130</v>
      </c>
      <c r="F2057">
        <v>2.79</v>
      </c>
      <c r="G2057" t="s">
        <v>130</v>
      </c>
      <c r="H2057">
        <v>35.709000000000003</v>
      </c>
      <c r="I2057">
        <v>-117.59099999999999</v>
      </c>
      <c r="J2057">
        <v>7.5</v>
      </c>
      <c r="K2057" t="s">
        <v>131</v>
      </c>
      <c r="L2057">
        <v>89</v>
      </c>
      <c r="M2057">
        <v>0.13</v>
      </c>
      <c r="N2057">
        <v>0.14000000000000001</v>
      </c>
      <c r="O2057">
        <v>0.28999999999999998</v>
      </c>
      <c r="P2057">
        <v>0</v>
      </c>
      <c r="Q2057">
        <v>206</v>
      </c>
      <c r="R2057">
        <v>44</v>
      </c>
      <c r="S2057">
        <v>-90</v>
      </c>
      <c r="T2057">
        <v>25</v>
      </c>
      <c r="U2057">
        <v>32</v>
      </c>
      <c r="V2057">
        <v>19</v>
      </c>
      <c r="W2057">
        <v>12</v>
      </c>
      <c r="X2057" t="s">
        <v>133</v>
      </c>
      <c r="Y2057">
        <v>76</v>
      </c>
      <c r="Z2057">
        <v>47</v>
      </c>
      <c r="AA2057">
        <v>13</v>
      </c>
      <c r="AB2057">
        <v>86</v>
      </c>
    </row>
    <row r="2058" spans="1:28" x14ac:dyDescent="0.2">
      <c r="A2058" s="4">
        <v>38560767</v>
      </c>
      <c r="B2058" s="1">
        <v>43659</v>
      </c>
      <c r="C2058" s="13">
        <v>0.78618518518518521</v>
      </c>
      <c r="D2058" t="s">
        <v>129</v>
      </c>
      <c r="E2058" t="s">
        <v>130</v>
      </c>
      <c r="F2058">
        <v>2.36</v>
      </c>
      <c r="G2058" t="s">
        <v>130</v>
      </c>
      <c r="H2058">
        <v>35.704999999999998</v>
      </c>
      <c r="I2058">
        <v>-117.58</v>
      </c>
      <c r="J2058">
        <v>5.9</v>
      </c>
      <c r="K2058" t="s">
        <v>131</v>
      </c>
      <c r="L2058">
        <v>63</v>
      </c>
      <c r="M2058">
        <v>0.21</v>
      </c>
      <c r="N2058">
        <v>0.24</v>
      </c>
      <c r="O2058">
        <v>0.57999999999999996</v>
      </c>
      <c r="P2058">
        <v>0</v>
      </c>
      <c r="Q2058">
        <v>312</v>
      </c>
      <c r="R2058">
        <v>83</v>
      </c>
      <c r="S2058">
        <v>-169</v>
      </c>
      <c r="T2058">
        <v>29</v>
      </c>
      <c r="U2058">
        <v>20</v>
      </c>
      <c r="V2058">
        <v>23</v>
      </c>
      <c r="W2058">
        <v>18</v>
      </c>
      <c r="X2058" t="s">
        <v>131</v>
      </c>
      <c r="Y2058">
        <v>83</v>
      </c>
      <c r="Z2058">
        <v>26</v>
      </c>
      <c r="AA2058">
        <v>21</v>
      </c>
      <c r="AB2058">
        <v>112</v>
      </c>
    </row>
    <row r="2059" spans="1:28" ht="17" x14ac:dyDescent="0.25">
      <c r="A2059" s="3">
        <v>38560831</v>
      </c>
      <c r="B2059" s="1">
        <v>43659</v>
      </c>
      <c r="C2059" s="13">
        <v>0.79601284722222221</v>
      </c>
      <c r="D2059" t="s">
        <v>129</v>
      </c>
      <c r="E2059" t="s">
        <v>130</v>
      </c>
      <c r="F2059">
        <v>3.34</v>
      </c>
      <c r="G2059" t="s">
        <v>130</v>
      </c>
      <c r="H2059">
        <v>35.694000000000003</v>
      </c>
      <c r="I2059">
        <v>-117.535</v>
      </c>
      <c r="J2059">
        <v>9.1999999999999993</v>
      </c>
      <c r="K2059" t="s">
        <v>131</v>
      </c>
      <c r="L2059">
        <v>175</v>
      </c>
      <c r="M2059">
        <v>0.15</v>
      </c>
      <c r="N2059">
        <v>0.08</v>
      </c>
      <c r="O2059">
        <v>0.18</v>
      </c>
      <c r="P2059">
        <v>0</v>
      </c>
      <c r="Q2059">
        <v>342</v>
      </c>
      <c r="R2059">
        <v>81</v>
      </c>
      <c r="S2059">
        <v>-180</v>
      </c>
      <c r="T2059">
        <v>11</v>
      </c>
      <c r="U2059">
        <v>17</v>
      </c>
      <c r="V2059">
        <v>110</v>
      </c>
      <c r="W2059">
        <v>40</v>
      </c>
      <c r="X2059" t="s">
        <v>131</v>
      </c>
      <c r="Y2059">
        <v>100</v>
      </c>
      <c r="Z2059">
        <v>52</v>
      </c>
      <c r="AA2059">
        <v>51</v>
      </c>
      <c r="AB2059">
        <v>107</v>
      </c>
    </row>
    <row r="2060" spans="1:28" x14ac:dyDescent="0.2">
      <c r="A2060" s="4">
        <v>38561015</v>
      </c>
      <c r="B2060" s="1">
        <v>43659</v>
      </c>
      <c r="C2060" s="13">
        <v>0.82345694444444451</v>
      </c>
      <c r="D2060" t="s">
        <v>129</v>
      </c>
      <c r="E2060" t="s">
        <v>130</v>
      </c>
      <c r="F2060">
        <v>2.15</v>
      </c>
      <c r="G2060" t="s">
        <v>130</v>
      </c>
      <c r="H2060">
        <v>35.683</v>
      </c>
      <c r="I2060">
        <v>-117.523</v>
      </c>
      <c r="J2060">
        <v>6.2</v>
      </c>
      <c r="K2060" t="s">
        <v>131</v>
      </c>
      <c r="L2060">
        <v>62</v>
      </c>
      <c r="M2060">
        <v>0.22</v>
      </c>
      <c r="N2060">
        <v>0.26</v>
      </c>
      <c r="O2060">
        <v>0.62</v>
      </c>
      <c r="P2060">
        <v>0</v>
      </c>
      <c r="Q2060">
        <v>16</v>
      </c>
      <c r="R2060">
        <v>26</v>
      </c>
      <c r="S2060">
        <v>-35</v>
      </c>
      <c r="T2060">
        <v>30</v>
      </c>
      <c r="U2060">
        <v>32</v>
      </c>
      <c r="V2060">
        <v>21</v>
      </c>
      <c r="W2060">
        <v>17</v>
      </c>
      <c r="X2060" t="s">
        <v>133</v>
      </c>
      <c r="Y2060">
        <v>74</v>
      </c>
      <c r="Z2060">
        <v>43</v>
      </c>
      <c r="AA2060">
        <v>19</v>
      </c>
      <c r="AB2060">
        <v>96</v>
      </c>
    </row>
    <row r="2061" spans="1:28" ht="17" x14ac:dyDescent="0.25">
      <c r="A2061" s="3">
        <v>38561247</v>
      </c>
      <c r="B2061" s="1">
        <v>43659</v>
      </c>
      <c r="C2061" s="13">
        <v>0.86180856481481483</v>
      </c>
      <c r="D2061" t="s">
        <v>129</v>
      </c>
      <c r="E2061" t="s">
        <v>130</v>
      </c>
      <c r="F2061">
        <v>2.5499999999999998</v>
      </c>
      <c r="G2061" t="s">
        <v>130</v>
      </c>
      <c r="H2061">
        <v>35.673000000000002</v>
      </c>
      <c r="I2061">
        <v>-117.565</v>
      </c>
      <c r="J2061">
        <v>7.2</v>
      </c>
      <c r="K2061" t="s">
        <v>131</v>
      </c>
      <c r="L2061">
        <v>87</v>
      </c>
      <c r="M2061">
        <v>0.11</v>
      </c>
      <c r="N2061">
        <v>0.11</v>
      </c>
      <c r="O2061">
        <v>0.2</v>
      </c>
      <c r="P2061">
        <v>0</v>
      </c>
      <c r="Q2061">
        <v>146</v>
      </c>
      <c r="R2061">
        <v>89</v>
      </c>
      <c r="S2061">
        <v>174</v>
      </c>
      <c r="T2061">
        <v>17</v>
      </c>
      <c r="U2061">
        <v>21</v>
      </c>
      <c r="V2061">
        <v>23</v>
      </c>
      <c r="W2061">
        <v>10</v>
      </c>
      <c r="X2061" t="s">
        <v>131</v>
      </c>
      <c r="Y2061">
        <v>97</v>
      </c>
      <c r="Z2061">
        <v>21</v>
      </c>
      <c r="AA2061">
        <v>21</v>
      </c>
      <c r="AB2061">
        <v>137</v>
      </c>
    </row>
    <row r="2062" spans="1:28" ht="17" x14ac:dyDescent="0.25">
      <c r="A2062" s="3">
        <v>38561375</v>
      </c>
      <c r="B2062" s="1">
        <v>43659</v>
      </c>
      <c r="C2062" s="13">
        <v>0.88101874999999996</v>
      </c>
      <c r="D2062" t="s">
        <v>129</v>
      </c>
      <c r="E2062" t="s">
        <v>130</v>
      </c>
      <c r="F2062">
        <v>2.38</v>
      </c>
      <c r="G2062" t="s">
        <v>130</v>
      </c>
      <c r="H2062">
        <v>35.979999999999997</v>
      </c>
      <c r="I2062">
        <v>-117.46899999999999</v>
      </c>
      <c r="J2062">
        <v>0</v>
      </c>
      <c r="K2062" t="s">
        <v>132</v>
      </c>
      <c r="L2062">
        <v>59</v>
      </c>
      <c r="M2062">
        <v>0.21</v>
      </c>
      <c r="N2062">
        <v>0.24</v>
      </c>
      <c r="O2062">
        <v>31.61</v>
      </c>
      <c r="P2062">
        <v>0</v>
      </c>
      <c r="Q2062">
        <v>329</v>
      </c>
      <c r="R2062">
        <v>50</v>
      </c>
      <c r="S2062">
        <v>-128</v>
      </c>
      <c r="T2062">
        <v>37</v>
      </c>
      <c r="U2062">
        <v>45</v>
      </c>
      <c r="V2062">
        <v>19</v>
      </c>
      <c r="W2062">
        <v>6</v>
      </c>
      <c r="X2062" t="s">
        <v>134</v>
      </c>
      <c r="Y2062">
        <v>48</v>
      </c>
      <c r="Z2062">
        <v>41</v>
      </c>
      <c r="AA2062">
        <v>0</v>
      </c>
      <c r="AB2062">
        <v>0</v>
      </c>
    </row>
    <row r="2063" spans="1:28" x14ac:dyDescent="0.2">
      <c r="A2063" s="4">
        <v>38561383</v>
      </c>
      <c r="B2063" s="1">
        <v>43659</v>
      </c>
      <c r="C2063" s="13">
        <v>0.88297696759259259</v>
      </c>
      <c r="D2063" t="s">
        <v>129</v>
      </c>
      <c r="E2063" t="s">
        <v>130</v>
      </c>
      <c r="F2063">
        <v>2.29</v>
      </c>
      <c r="G2063" t="s">
        <v>130</v>
      </c>
      <c r="H2063">
        <v>35.875</v>
      </c>
      <c r="I2063">
        <v>-117.71899999999999</v>
      </c>
      <c r="J2063">
        <v>2.6</v>
      </c>
      <c r="K2063" t="s">
        <v>131</v>
      </c>
      <c r="L2063">
        <v>60</v>
      </c>
      <c r="M2063">
        <v>0.21</v>
      </c>
      <c r="N2063">
        <v>0.22</v>
      </c>
      <c r="O2063">
        <v>0.33</v>
      </c>
      <c r="P2063">
        <v>0</v>
      </c>
      <c r="Q2063">
        <v>139</v>
      </c>
      <c r="R2063">
        <v>90</v>
      </c>
      <c r="S2063">
        <v>-172</v>
      </c>
      <c r="T2063">
        <v>21</v>
      </c>
      <c r="U2063">
        <v>17</v>
      </c>
      <c r="V2063">
        <v>21</v>
      </c>
      <c r="W2063">
        <v>15</v>
      </c>
      <c r="X2063" t="s">
        <v>131</v>
      </c>
      <c r="Y2063">
        <v>94</v>
      </c>
      <c r="Z2063">
        <v>67</v>
      </c>
      <c r="AA2063">
        <v>15</v>
      </c>
      <c r="AB2063">
        <v>51</v>
      </c>
    </row>
    <row r="2064" spans="1:28" x14ac:dyDescent="0.2">
      <c r="A2064" s="4">
        <v>38561423</v>
      </c>
      <c r="B2064" s="1">
        <v>43659</v>
      </c>
      <c r="C2064" s="13">
        <v>0.88995474537037034</v>
      </c>
      <c r="D2064" t="s">
        <v>129</v>
      </c>
      <c r="E2064" t="s">
        <v>130</v>
      </c>
      <c r="F2064">
        <v>2.1800000000000002</v>
      </c>
      <c r="G2064" t="s">
        <v>130</v>
      </c>
      <c r="H2064">
        <v>35.927</v>
      </c>
      <c r="I2064">
        <v>-117.71299999999999</v>
      </c>
      <c r="J2064">
        <v>2.7</v>
      </c>
      <c r="K2064" t="s">
        <v>131</v>
      </c>
      <c r="L2064">
        <v>59</v>
      </c>
      <c r="M2064">
        <v>0.17</v>
      </c>
      <c r="N2064">
        <v>0.18</v>
      </c>
      <c r="O2064">
        <v>0.26</v>
      </c>
      <c r="P2064">
        <v>0</v>
      </c>
      <c r="Q2064">
        <v>301</v>
      </c>
      <c r="R2064">
        <v>70</v>
      </c>
      <c r="S2064">
        <v>176</v>
      </c>
      <c r="T2064">
        <v>19</v>
      </c>
      <c r="U2064">
        <v>33</v>
      </c>
      <c r="V2064">
        <v>20</v>
      </c>
      <c r="W2064">
        <v>23</v>
      </c>
      <c r="X2064" t="s">
        <v>133</v>
      </c>
      <c r="Y2064">
        <v>81</v>
      </c>
      <c r="Z2064">
        <v>66</v>
      </c>
      <c r="AA2064">
        <v>17</v>
      </c>
      <c r="AB2064">
        <v>40</v>
      </c>
    </row>
    <row r="2065" spans="1:28" x14ac:dyDescent="0.2">
      <c r="A2065" s="4">
        <v>38561615</v>
      </c>
      <c r="B2065" s="1">
        <v>43659</v>
      </c>
      <c r="C2065" s="13">
        <v>0.91835567129629636</v>
      </c>
      <c r="D2065" t="s">
        <v>129</v>
      </c>
      <c r="E2065" t="s">
        <v>130</v>
      </c>
      <c r="F2065">
        <v>2.35</v>
      </c>
      <c r="G2065" t="s">
        <v>130</v>
      </c>
      <c r="H2065">
        <v>35.642000000000003</v>
      </c>
      <c r="I2065">
        <v>-117.44799999999999</v>
      </c>
      <c r="J2065">
        <v>5.8</v>
      </c>
      <c r="K2065" t="s">
        <v>131</v>
      </c>
      <c r="L2065">
        <v>56</v>
      </c>
      <c r="M2065">
        <v>0.16</v>
      </c>
      <c r="N2065">
        <v>0.22</v>
      </c>
      <c r="O2065">
        <v>0.38</v>
      </c>
      <c r="P2065">
        <v>0</v>
      </c>
      <c r="Q2065">
        <v>335</v>
      </c>
      <c r="R2065">
        <v>86</v>
      </c>
      <c r="S2065">
        <v>168</v>
      </c>
      <c r="T2065">
        <v>21</v>
      </c>
      <c r="U2065">
        <v>27</v>
      </c>
      <c r="V2065">
        <v>17</v>
      </c>
      <c r="W2065">
        <v>19</v>
      </c>
      <c r="X2065" t="s">
        <v>131</v>
      </c>
      <c r="Y2065">
        <v>85</v>
      </c>
      <c r="Z2065">
        <v>25</v>
      </c>
      <c r="AA2065">
        <v>15</v>
      </c>
      <c r="AB2065">
        <v>132</v>
      </c>
    </row>
    <row r="2066" spans="1:28" ht="17" x14ac:dyDescent="0.25">
      <c r="A2066" s="3">
        <v>38561631</v>
      </c>
      <c r="B2066" s="1">
        <v>43659</v>
      </c>
      <c r="C2066" s="13">
        <v>0.9202824074074073</v>
      </c>
      <c r="D2066" t="s">
        <v>129</v>
      </c>
      <c r="E2066" t="s">
        <v>130</v>
      </c>
      <c r="F2066">
        <v>3.08</v>
      </c>
      <c r="G2066" t="s">
        <v>130</v>
      </c>
      <c r="H2066">
        <v>35.524000000000001</v>
      </c>
      <c r="I2066">
        <v>-117.38</v>
      </c>
      <c r="J2066">
        <v>8.4</v>
      </c>
      <c r="K2066" t="s">
        <v>131</v>
      </c>
      <c r="L2066">
        <v>133</v>
      </c>
      <c r="M2066">
        <v>0.15</v>
      </c>
      <c r="N2066">
        <v>0.12</v>
      </c>
      <c r="O2066">
        <v>0.23</v>
      </c>
      <c r="P2066">
        <v>0</v>
      </c>
      <c r="Q2066">
        <v>341</v>
      </c>
      <c r="R2066">
        <v>89</v>
      </c>
      <c r="S2066">
        <v>-176</v>
      </c>
      <c r="T2066">
        <v>15</v>
      </c>
      <c r="U2066">
        <v>15</v>
      </c>
      <c r="V2066">
        <v>21</v>
      </c>
      <c r="W2066">
        <v>18</v>
      </c>
      <c r="X2066" t="s">
        <v>131</v>
      </c>
      <c r="Y2066">
        <v>100</v>
      </c>
      <c r="Z2066">
        <v>24</v>
      </c>
      <c r="AA2066">
        <v>36</v>
      </c>
      <c r="AB2066">
        <v>136</v>
      </c>
    </row>
    <row r="2067" spans="1:28" ht="17" x14ac:dyDescent="0.25">
      <c r="A2067" s="3">
        <v>38561839</v>
      </c>
      <c r="B2067" s="1">
        <v>43659</v>
      </c>
      <c r="C2067" s="13">
        <v>0.95741296296296297</v>
      </c>
      <c r="D2067" t="s">
        <v>129</v>
      </c>
      <c r="E2067" t="s">
        <v>130</v>
      </c>
      <c r="F2067">
        <v>3.49</v>
      </c>
      <c r="G2067" t="s">
        <v>48</v>
      </c>
      <c r="H2067">
        <v>35.686999999999998</v>
      </c>
      <c r="I2067">
        <v>-117.544</v>
      </c>
      <c r="J2067">
        <v>5.4</v>
      </c>
      <c r="K2067" t="s">
        <v>131</v>
      </c>
      <c r="L2067">
        <v>155</v>
      </c>
      <c r="M2067">
        <v>0.14000000000000001</v>
      </c>
      <c r="N2067">
        <v>0.09</v>
      </c>
      <c r="O2067">
        <v>0.24</v>
      </c>
      <c r="P2067">
        <v>0</v>
      </c>
      <c r="Q2067">
        <v>357</v>
      </c>
      <c r="R2067">
        <v>62</v>
      </c>
      <c r="S2067">
        <v>-167</v>
      </c>
      <c r="T2067">
        <v>22</v>
      </c>
      <c r="U2067">
        <v>17</v>
      </c>
      <c r="V2067">
        <v>86</v>
      </c>
      <c r="W2067">
        <v>37</v>
      </c>
      <c r="X2067" t="s">
        <v>131</v>
      </c>
      <c r="Y2067">
        <v>100</v>
      </c>
      <c r="Z2067">
        <v>58</v>
      </c>
      <c r="AA2067">
        <v>48</v>
      </c>
      <c r="AB2067">
        <v>63</v>
      </c>
    </row>
    <row r="2068" spans="1:28" ht="17" x14ac:dyDescent="0.25">
      <c r="A2068" s="3">
        <v>38561855</v>
      </c>
      <c r="B2068" s="1">
        <v>43659</v>
      </c>
      <c r="C2068" s="13">
        <v>0.96083159722222222</v>
      </c>
      <c r="D2068" t="s">
        <v>129</v>
      </c>
      <c r="E2068" t="s">
        <v>130</v>
      </c>
      <c r="F2068">
        <v>3.24</v>
      </c>
      <c r="G2068" t="s">
        <v>130</v>
      </c>
      <c r="H2068">
        <v>35.936</v>
      </c>
      <c r="I2068">
        <v>-117.696</v>
      </c>
      <c r="J2068">
        <v>3.5</v>
      </c>
      <c r="K2068" t="s">
        <v>131</v>
      </c>
      <c r="L2068">
        <v>142</v>
      </c>
      <c r="M2068">
        <v>0.16</v>
      </c>
      <c r="N2068">
        <v>0.1</v>
      </c>
      <c r="O2068">
        <v>0.24</v>
      </c>
      <c r="P2068">
        <v>0</v>
      </c>
      <c r="Q2068">
        <v>343</v>
      </c>
      <c r="R2068">
        <v>80</v>
      </c>
      <c r="S2068">
        <v>-166</v>
      </c>
      <c r="T2068">
        <v>14</v>
      </c>
      <c r="U2068">
        <v>9</v>
      </c>
      <c r="V2068">
        <v>77</v>
      </c>
      <c r="W2068">
        <v>30</v>
      </c>
      <c r="X2068" t="s">
        <v>131</v>
      </c>
      <c r="Y2068">
        <v>100</v>
      </c>
      <c r="Z2068">
        <v>79</v>
      </c>
      <c r="AA2068">
        <v>37</v>
      </c>
      <c r="AB2068">
        <v>49</v>
      </c>
    </row>
    <row r="2069" spans="1:28" x14ac:dyDescent="0.2">
      <c r="A2069" s="4">
        <v>38561879</v>
      </c>
      <c r="B2069" s="1">
        <v>43659</v>
      </c>
      <c r="C2069" s="13">
        <v>0.96656574074074075</v>
      </c>
      <c r="D2069" t="s">
        <v>129</v>
      </c>
      <c r="E2069" t="s">
        <v>130</v>
      </c>
      <c r="F2069">
        <v>2.79</v>
      </c>
      <c r="G2069" t="s">
        <v>130</v>
      </c>
      <c r="H2069">
        <v>35.585999999999999</v>
      </c>
      <c r="I2069">
        <v>-117.358</v>
      </c>
      <c r="J2069">
        <v>4.7</v>
      </c>
      <c r="K2069" t="s">
        <v>131</v>
      </c>
      <c r="L2069">
        <v>103</v>
      </c>
      <c r="M2069">
        <v>0.16</v>
      </c>
      <c r="N2069">
        <v>0.14000000000000001</v>
      </c>
      <c r="O2069">
        <v>0.26</v>
      </c>
      <c r="P2069">
        <v>0</v>
      </c>
      <c r="Q2069">
        <v>287</v>
      </c>
      <c r="R2069">
        <v>81</v>
      </c>
      <c r="S2069">
        <v>158</v>
      </c>
      <c r="T2069">
        <v>16</v>
      </c>
      <c r="U2069">
        <v>13</v>
      </c>
      <c r="V2069">
        <v>31</v>
      </c>
      <c r="W2069">
        <v>5</v>
      </c>
      <c r="X2069" t="s">
        <v>131</v>
      </c>
      <c r="Y2069">
        <v>100</v>
      </c>
      <c r="Z2069">
        <v>52</v>
      </c>
      <c r="AA2069">
        <v>35</v>
      </c>
      <c r="AB2069">
        <v>70</v>
      </c>
    </row>
    <row r="2070" spans="1:28" x14ac:dyDescent="0.2">
      <c r="A2070" s="4">
        <v>38562255</v>
      </c>
      <c r="B2070" s="1">
        <v>43660</v>
      </c>
      <c r="C2070" s="13">
        <v>3.2870717592592587E-2</v>
      </c>
      <c r="D2070" t="s">
        <v>129</v>
      </c>
      <c r="E2070" t="s">
        <v>130</v>
      </c>
      <c r="F2070">
        <v>2.38</v>
      </c>
      <c r="G2070" t="s">
        <v>130</v>
      </c>
      <c r="H2070">
        <v>35.677999999999997</v>
      </c>
      <c r="I2070">
        <v>-117.502</v>
      </c>
      <c r="J2070">
        <v>9.3000000000000007</v>
      </c>
      <c r="K2070" t="s">
        <v>131</v>
      </c>
      <c r="L2070">
        <v>62</v>
      </c>
      <c r="M2070">
        <v>0.19</v>
      </c>
      <c r="N2070">
        <v>0.25</v>
      </c>
      <c r="O2070">
        <v>0.45</v>
      </c>
      <c r="P2070">
        <v>0</v>
      </c>
      <c r="Q2070">
        <v>128</v>
      </c>
      <c r="R2070">
        <v>83</v>
      </c>
      <c r="S2070">
        <v>-163</v>
      </c>
      <c r="T2070">
        <v>22</v>
      </c>
      <c r="U2070">
        <v>25</v>
      </c>
      <c r="V2070">
        <v>19</v>
      </c>
      <c r="W2070">
        <v>0</v>
      </c>
      <c r="X2070" t="s">
        <v>131</v>
      </c>
      <c r="Y2070">
        <v>86</v>
      </c>
      <c r="Z2070">
        <v>25</v>
      </c>
      <c r="AA2070">
        <v>18</v>
      </c>
      <c r="AB2070">
        <v>136</v>
      </c>
    </row>
    <row r="2071" spans="1:28" ht="17" x14ac:dyDescent="0.25">
      <c r="A2071" s="3">
        <v>38562303</v>
      </c>
      <c r="B2071" s="1">
        <v>43660</v>
      </c>
      <c r="C2071" s="13">
        <v>3.9857638888888887E-2</v>
      </c>
      <c r="D2071" t="s">
        <v>129</v>
      </c>
      <c r="E2071" t="s">
        <v>130</v>
      </c>
      <c r="F2071">
        <v>2.31</v>
      </c>
      <c r="G2071" t="s">
        <v>130</v>
      </c>
      <c r="H2071">
        <v>35.917999999999999</v>
      </c>
      <c r="I2071">
        <v>-117.447</v>
      </c>
      <c r="J2071">
        <v>0.8</v>
      </c>
      <c r="K2071" t="s">
        <v>131</v>
      </c>
      <c r="L2071">
        <v>62</v>
      </c>
      <c r="M2071">
        <v>0.18</v>
      </c>
      <c r="N2071">
        <v>0.21</v>
      </c>
      <c r="O2071">
        <v>0.46</v>
      </c>
      <c r="P2071">
        <v>0</v>
      </c>
      <c r="Q2071">
        <v>298</v>
      </c>
      <c r="R2071">
        <v>61</v>
      </c>
      <c r="S2071">
        <v>-176</v>
      </c>
      <c r="T2071">
        <v>37</v>
      </c>
      <c r="U2071">
        <v>55</v>
      </c>
      <c r="V2071">
        <v>19</v>
      </c>
      <c r="W2071">
        <v>13</v>
      </c>
      <c r="X2071" t="s">
        <v>134</v>
      </c>
      <c r="Y2071">
        <v>44</v>
      </c>
      <c r="Z2071">
        <v>68</v>
      </c>
      <c r="AA2071">
        <v>16</v>
      </c>
      <c r="AB2071">
        <v>38</v>
      </c>
    </row>
    <row r="2072" spans="1:28" x14ac:dyDescent="0.2">
      <c r="A2072" s="4">
        <v>38562311</v>
      </c>
      <c r="B2072" s="1">
        <v>43660</v>
      </c>
      <c r="C2072" s="13">
        <v>4.2274074074074075E-2</v>
      </c>
      <c r="D2072" t="s">
        <v>129</v>
      </c>
      <c r="E2072" t="s">
        <v>130</v>
      </c>
      <c r="F2072">
        <v>2.04</v>
      </c>
      <c r="G2072" t="s">
        <v>130</v>
      </c>
      <c r="H2072">
        <v>35.81</v>
      </c>
      <c r="I2072">
        <v>-117.623</v>
      </c>
      <c r="J2072">
        <v>2.2000000000000002</v>
      </c>
      <c r="K2072" t="s">
        <v>131</v>
      </c>
      <c r="L2072">
        <v>57</v>
      </c>
      <c r="M2072">
        <v>0.14000000000000001</v>
      </c>
      <c r="N2072">
        <v>0.18</v>
      </c>
      <c r="O2072">
        <v>0.3</v>
      </c>
      <c r="P2072">
        <v>0</v>
      </c>
      <c r="Q2072">
        <v>189</v>
      </c>
      <c r="R2072">
        <v>65</v>
      </c>
      <c r="S2072">
        <v>162</v>
      </c>
      <c r="T2072">
        <v>18</v>
      </c>
      <c r="U2072">
        <v>18</v>
      </c>
      <c r="V2072">
        <v>21</v>
      </c>
      <c r="W2072">
        <v>8</v>
      </c>
      <c r="X2072" t="s">
        <v>131</v>
      </c>
      <c r="Y2072">
        <v>98</v>
      </c>
      <c r="Z2072">
        <v>68</v>
      </c>
      <c r="AA2072">
        <v>16</v>
      </c>
      <c r="AB2072">
        <v>53</v>
      </c>
    </row>
    <row r="2073" spans="1:28" x14ac:dyDescent="0.2">
      <c r="A2073" s="4">
        <v>38562423</v>
      </c>
      <c r="B2073" s="1">
        <v>43660</v>
      </c>
      <c r="C2073" s="13">
        <v>5.5862615740740744E-2</v>
      </c>
      <c r="D2073" t="s">
        <v>129</v>
      </c>
      <c r="E2073" t="s">
        <v>130</v>
      </c>
      <c r="F2073">
        <v>2.04</v>
      </c>
      <c r="G2073" t="s">
        <v>130</v>
      </c>
      <c r="H2073">
        <v>35.863</v>
      </c>
      <c r="I2073">
        <v>-117.706</v>
      </c>
      <c r="J2073">
        <v>7.8</v>
      </c>
      <c r="K2073" t="s">
        <v>131</v>
      </c>
      <c r="L2073">
        <v>56</v>
      </c>
      <c r="M2073">
        <v>0.17</v>
      </c>
      <c r="N2073">
        <v>0.19</v>
      </c>
      <c r="O2073">
        <v>0.53</v>
      </c>
      <c r="P2073">
        <v>0</v>
      </c>
      <c r="Q2073">
        <v>318</v>
      </c>
      <c r="R2073">
        <v>74</v>
      </c>
      <c r="S2073">
        <v>155</v>
      </c>
      <c r="T2073">
        <v>26</v>
      </c>
      <c r="U2073">
        <v>32</v>
      </c>
      <c r="V2073">
        <v>16</v>
      </c>
      <c r="W2073">
        <v>14</v>
      </c>
      <c r="X2073" t="s">
        <v>133</v>
      </c>
      <c r="Y2073">
        <v>71</v>
      </c>
      <c r="Z2073">
        <v>36</v>
      </c>
      <c r="AA2073">
        <v>10</v>
      </c>
      <c r="AB2073">
        <v>115</v>
      </c>
    </row>
    <row r="2074" spans="1:28" x14ac:dyDescent="0.2">
      <c r="A2074" s="4">
        <v>38562703</v>
      </c>
      <c r="B2074" s="1">
        <v>43660</v>
      </c>
      <c r="C2074" s="13">
        <v>0.10142418981481482</v>
      </c>
      <c r="D2074" t="s">
        <v>129</v>
      </c>
      <c r="E2074" t="s">
        <v>130</v>
      </c>
      <c r="F2074">
        <v>2.11</v>
      </c>
      <c r="G2074" t="s">
        <v>130</v>
      </c>
      <c r="H2074">
        <v>35.674999999999997</v>
      </c>
      <c r="I2074">
        <v>-117.51300000000001</v>
      </c>
      <c r="J2074">
        <v>4.2</v>
      </c>
      <c r="K2074" t="s">
        <v>131</v>
      </c>
      <c r="L2074">
        <v>60</v>
      </c>
      <c r="M2074">
        <v>0.15</v>
      </c>
      <c r="N2074">
        <v>0.18</v>
      </c>
      <c r="O2074">
        <v>0.42</v>
      </c>
      <c r="P2074">
        <v>0</v>
      </c>
      <c r="Q2074">
        <v>338</v>
      </c>
      <c r="R2074">
        <v>69</v>
      </c>
      <c r="S2074">
        <v>170</v>
      </c>
      <c r="T2074">
        <v>34</v>
      </c>
      <c r="U2074">
        <v>27</v>
      </c>
      <c r="V2074">
        <v>19</v>
      </c>
      <c r="W2074">
        <v>6</v>
      </c>
      <c r="X2074" t="s">
        <v>133</v>
      </c>
      <c r="Y2074">
        <v>67</v>
      </c>
      <c r="Z2074">
        <v>64</v>
      </c>
      <c r="AA2074">
        <v>17</v>
      </c>
      <c r="AB2074">
        <v>60</v>
      </c>
    </row>
    <row r="2075" spans="1:28" x14ac:dyDescent="0.2">
      <c r="A2075" s="4">
        <v>38562719</v>
      </c>
      <c r="B2075" s="1">
        <v>43660</v>
      </c>
      <c r="C2075" s="13">
        <v>0.10298206018518519</v>
      </c>
      <c r="D2075" t="s">
        <v>129</v>
      </c>
      <c r="E2075" t="s">
        <v>130</v>
      </c>
      <c r="F2075">
        <v>2.68</v>
      </c>
      <c r="G2075" t="s">
        <v>130</v>
      </c>
      <c r="H2075">
        <v>35.787999999999997</v>
      </c>
      <c r="I2075">
        <v>-117.614</v>
      </c>
      <c r="J2075">
        <v>5.2</v>
      </c>
      <c r="K2075" t="s">
        <v>131</v>
      </c>
      <c r="L2075">
        <v>85</v>
      </c>
      <c r="M2075">
        <v>0.11</v>
      </c>
      <c r="N2075">
        <v>0.11</v>
      </c>
      <c r="O2075">
        <v>0.28000000000000003</v>
      </c>
      <c r="P2075">
        <v>0</v>
      </c>
      <c r="Q2075">
        <v>120</v>
      </c>
      <c r="R2075">
        <v>65</v>
      </c>
      <c r="S2075">
        <v>-131</v>
      </c>
      <c r="T2075">
        <v>14</v>
      </c>
      <c r="U2075">
        <v>14</v>
      </c>
      <c r="V2075">
        <v>35</v>
      </c>
      <c r="W2075">
        <v>16</v>
      </c>
      <c r="X2075" t="s">
        <v>131</v>
      </c>
      <c r="Y2075">
        <v>96</v>
      </c>
      <c r="Z2075">
        <v>42</v>
      </c>
      <c r="AA2075">
        <v>33</v>
      </c>
      <c r="AB2075">
        <v>79</v>
      </c>
    </row>
    <row r="2076" spans="1:28" x14ac:dyDescent="0.2">
      <c r="A2076" s="4">
        <v>38562831</v>
      </c>
      <c r="B2076" s="1">
        <v>43660</v>
      </c>
      <c r="C2076" s="13">
        <v>0.11850763888888889</v>
      </c>
      <c r="D2076" t="s">
        <v>129</v>
      </c>
      <c r="E2076" t="s">
        <v>130</v>
      </c>
      <c r="F2076">
        <v>2.14</v>
      </c>
      <c r="G2076" t="s">
        <v>130</v>
      </c>
      <c r="H2076">
        <v>35.627000000000002</v>
      </c>
      <c r="I2076">
        <v>-117.569</v>
      </c>
      <c r="J2076">
        <v>7.5</v>
      </c>
      <c r="K2076" t="s">
        <v>131</v>
      </c>
      <c r="L2076">
        <v>55</v>
      </c>
      <c r="M2076">
        <v>0.14000000000000001</v>
      </c>
      <c r="N2076">
        <v>0.19</v>
      </c>
      <c r="O2076">
        <v>0.42</v>
      </c>
      <c r="P2076">
        <v>0</v>
      </c>
      <c r="Q2076">
        <v>321</v>
      </c>
      <c r="R2076">
        <v>62</v>
      </c>
      <c r="S2076">
        <v>173</v>
      </c>
      <c r="T2076">
        <v>31</v>
      </c>
      <c r="U2076">
        <v>26</v>
      </c>
      <c r="V2076">
        <v>18</v>
      </c>
      <c r="W2076">
        <v>35</v>
      </c>
      <c r="X2076" t="s">
        <v>133</v>
      </c>
      <c r="Y2076">
        <v>75</v>
      </c>
      <c r="Z2076">
        <v>21</v>
      </c>
      <c r="AA2076">
        <v>19</v>
      </c>
      <c r="AB2076">
        <v>129</v>
      </c>
    </row>
    <row r="2077" spans="1:28" x14ac:dyDescent="0.2">
      <c r="A2077" s="4">
        <v>38563127</v>
      </c>
      <c r="B2077" s="1">
        <v>43660</v>
      </c>
      <c r="C2077" s="13">
        <v>0.15129675925925926</v>
      </c>
      <c r="D2077" t="s">
        <v>129</v>
      </c>
      <c r="E2077" t="s">
        <v>130</v>
      </c>
      <c r="F2077">
        <v>2.2599999999999998</v>
      </c>
      <c r="G2077" t="s">
        <v>130</v>
      </c>
      <c r="H2077">
        <v>35.783999999999999</v>
      </c>
      <c r="I2077">
        <v>-117.61</v>
      </c>
      <c r="J2077">
        <v>2.6</v>
      </c>
      <c r="K2077" t="s">
        <v>131</v>
      </c>
      <c r="L2077">
        <v>61</v>
      </c>
      <c r="M2077">
        <v>0.18</v>
      </c>
      <c r="N2077">
        <v>0.22</v>
      </c>
      <c r="O2077">
        <v>0.43</v>
      </c>
      <c r="P2077">
        <v>0</v>
      </c>
      <c r="Q2077">
        <v>90</v>
      </c>
      <c r="R2077">
        <v>85</v>
      </c>
      <c r="S2077">
        <v>-173</v>
      </c>
      <c r="T2077">
        <v>20</v>
      </c>
      <c r="U2077">
        <v>17</v>
      </c>
      <c r="V2077">
        <v>23</v>
      </c>
      <c r="W2077">
        <v>11</v>
      </c>
      <c r="X2077" t="s">
        <v>131</v>
      </c>
      <c r="Y2077">
        <v>99</v>
      </c>
      <c r="Z2077">
        <v>70</v>
      </c>
      <c r="AA2077">
        <v>20</v>
      </c>
      <c r="AB2077">
        <v>29</v>
      </c>
    </row>
    <row r="2078" spans="1:28" x14ac:dyDescent="0.2">
      <c r="A2078" s="4">
        <v>38563167</v>
      </c>
      <c r="B2078" s="1">
        <v>43660</v>
      </c>
      <c r="C2078" s="13">
        <v>0.15319097222222222</v>
      </c>
      <c r="D2078" t="s">
        <v>129</v>
      </c>
      <c r="E2078" t="s">
        <v>130</v>
      </c>
      <c r="F2078">
        <v>2.5</v>
      </c>
      <c r="G2078" t="s">
        <v>130</v>
      </c>
      <c r="H2078">
        <v>35.878999999999998</v>
      </c>
      <c r="I2078">
        <v>-117.68899999999999</v>
      </c>
      <c r="J2078">
        <v>8.8000000000000007</v>
      </c>
      <c r="K2078" t="s">
        <v>131</v>
      </c>
      <c r="L2078">
        <v>79</v>
      </c>
      <c r="M2078">
        <v>0.12</v>
      </c>
      <c r="N2078">
        <v>0.13</v>
      </c>
      <c r="O2078">
        <v>0.32</v>
      </c>
      <c r="P2078">
        <v>0</v>
      </c>
      <c r="Q2078">
        <v>354</v>
      </c>
      <c r="R2078">
        <v>82</v>
      </c>
      <c r="S2078">
        <v>-177</v>
      </c>
      <c r="T2078">
        <v>16</v>
      </c>
      <c r="U2078">
        <v>22</v>
      </c>
      <c r="V2078">
        <v>30</v>
      </c>
      <c r="W2078">
        <v>17</v>
      </c>
      <c r="X2078" t="s">
        <v>131</v>
      </c>
      <c r="Y2078">
        <v>99</v>
      </c>
      <c r="Z2078">
        <v>41</v>
      </c>
      <c r="AA2078">
        <v>29</v>
      </c>
      <c r="AB2078">
        <v>118</v>
      </c>
    </row>
    <row r="2079" spans="1:28" x14ac:dyDescent="0.2">
      <c r="A2079" s="4">
        <v>38563263</v>
      </c>
      <c r="B2079" s="1">
        <v>43660</v>
      </c>
      <c r="C2079" s="13">
        <v>0.15891689814814816</v>
      </c>
      <c r="D2079" t="s">
        <v>129</v>
      </c>
      <c r="E2079" t="s">
        <v>130</v>
      </c>
      <c r="F2079">
        <v>2.73</v>
      </c>
      <c r="G2079" t="s">
        <v>130</v>
      </c>
      <c r="H2079">
        <v>35.600999999999999</v>
      </c>
      <c r="I2079">
        <v>-117.432</v>
      </c>
      <c r="J2079">
        <v>2.6</v>
      </c>
      <c r="K2079" t="s">
        <v>131</v>
      </c>
      <c r="L2079">
        <v>84</v>
      </c>
      <c r="M2079">
        <v>0.14000000000000001</v>
      </c>
      <c r="N2079">
        <v>0.13</v>
      </c>
      <c r="O2079">
        <v>0.16</v>
      </c>
      <c r="P2079">
        <v>0</v>
      </c>
      <c r="Q2079">
        <v>346</v>
      </c>
      <c r="R2079">
        <v>78</v>
      </c>
      <c r="S2079">
        <v>173</v>
      </c>
      <c r="T2079">
        <v>16</v>
      </c>
      <c r="U2079">
        <v>15</v>
      </c>
      <c r="V2079">
        <v>32</v>
      </c>
      <c r="W2079">
        <v>3</v>
      </c>
      <c r="X2079" t="s">
        <v>131</v>
      </c>
      <c r="Y2079">
        <v>100</v>
      </c>
      <c r="Z2079">
        <v>66</v>
      </c>
      <c r="AA2079">
        <v>29</v>
      </c>
      <c r="AB2079">
        <v>51</v>
      </c>
    </row>
    <row r="2080" spans="1:28" x14ac:dyDescent="0.2">
      <c r="A2080" s="4">
        <v>38563439</v>
      </c>
      <c r="B2080" s="1">
        <v>43660</v>
      </c>
      <c r="C2080" s="13">
        <v>0.18128935185185183</v>
      </c>
      <c r="D2080" t="s">
        <v>129</v>
      </c>
      <c r="E2080" t="s">
        <v>130</v>
      </c>
      <c r="F2080">
        <v>2.2799999999999998</v>
      </c>
      <c r="G2080" t="s">
        <v>130</v>
      </c>
      <c r="H2080">
        <v>35.914999999999999</v>
      </c>
      <c r="I2080">
        <v>-117.709</v>
      </c>
      <c r="J2080">
        <v>2.5</v>
      </c>
      <c r="K2080" t="s">
        <v>131</v>
      </c>
      <c r="L2080">
        <v>53</v>
      </c>
      <c r="M2080">
        <v>0.14000000000000001</v>
      </c>
      <c r="N2080">
        <v>0.15</v>
      </c>
      <c r="O2080">
        <v>0.23</v>
      </c>
      <c r="P2080">
        <v>0</v>
      </c>
      <c r="Q2080">
        <v>317</v>
      </c>
      <c r="R2080">
        <v>79</v>
      </c>
      <c r="S2080">
        <v>-172</v>
      </c>
      <c r="T2080">
        <v>22</v>
      </c>
      <c r="U2080">
        <v>16</v>
      </c>
      <c r="V2080">
        <v>23</v>
      </c>
      <c r="W2080">
        <v>12</v>
      </c>
      <c r="X2080" t="s">
        <v>131</v>
      </c>
      <c r="Y2080">
        <v>97</v>
      </c>
      <c r="Z2080">
        <v>68</v>
      </c>
      <c r="AA2080">
        <v>15</v>
      </c>
      <c r="AB2080">
        <v>41</v>
      </c>
    </row>
    <row r="2081" spans="1:28" ht="17" x14ac:dyDescent="0.25">
      <c r="A2081" s="3">
        <v>38563615</v>
      </c>
      <c r="B2081" s="1">
        <v>43660</v>
      </c>
      <c r="C2081" s="13">
        <v>0.20105243055555555</v>
      </c>
      <c r="D2081" t="s">
        <v>129</v>
      </c>
      <c r="E2081" t="s">
        <v>130</v>
      </c>
      <c r="F2081">
        <v>2.2000000000000002</v>
      </c>
      <c r="G2081" t="s">
        <v>130</v>
      </c>
      <c r="H2081">
        <v>35.563000000000002</v>
      </c>
      <c r="I2081">
        <v>-117.33199999999999</v>
      </c>
      <c r="J2081">
        <v>1.6</v>
      </c>
      <c r="K2081" t="s">
        <v>131</v>
      </c>
      <c r="L2081">
        <v>55</v>
      </c>
      <c r="M2081">
        <v>0.2</v>
      </c>
      <c r="N2081">
        <v>0.25</v>
      </c>
      <c r="O2081">
        <v>0.35</v>
      </c>
      <c r="P2081">
        <v>0</v>
      </c>
      <c r="Q2081">
        <v>155</v>
      </c>
      <c r="R2081">
        <v>67</v>
      </c>
      <c r="S2081">
        <v>-141</v>
      </c>
      <c r="T2081">
        <v>40</v>
      </c>
      <c r="U2081">
        <v>35</v>
      </c>
      <c r="V2081">
        <v>16</v>
      </c>
      <c r="W2081">
        <v>24</v>
      </c>
      <c r="X2081" t="s">
        <v>132</v>
      </c>
      <c r="Y2081">
        <v>56</v>
      </c>
      <c r="Z2081">
        <v>63</v>
      </c>
      <c r="AA2081">
        <v>18</v>
      </c>
      <c r="AB2081">
        <v>60</v>
      </c>
    </row>
    <row r="2082" spans="1:28" x14ac:dyDescent="0.2">
      <c r="A2082" s="4">
        <v>38563799</v>
      </c>
      <c r="B2082" s="1">
        <v>43660</v>
      </c>
      <c r="C2082" s="13">
        <v>0.22245254629629629</v>
      </c>
      <c r="D2082" t="s">
        <v>129</v>
      </c>
      <c r="E2082" t="s">
        <v>130</v>
      </c>
      <c r="F2082">
        <v>2</v>
      </c>
      <c r="G2082" t="s">
        <v>130</v>
      </c>
      <c r="H2082">
        <v>35.738999999999997</v>
      </c>
      <c r="I2082">
        <v>-117.55500000000001</v>
      </c>
      <c r="J2082">
        <v>8.3000000000000007</v>
      </c>
      <c r="K2082" t="s">
        <v>131</v>
      </c>
      <c r="L2082">
        <v>57</v>
      </c>
      <c r="M2082">
        <v>0.17</v>
      </c>
      <c r="N2082">
        <v>0.22</v>
      </c>
      <c r="O2082">
        <v>0.55000000000000004</v>
      </c>
      <c r="P2082">
        <v>0</v>
      </c>
      <c r="Q2082">
        <v>337</v>
      </c>
      <c r="R2082">
        <v>36</v>
      </c>
      <c r="S2082">
        <v>88</v>
      </c>
      <c r="T2082">
        <v>20</v>
      </c>
      <c r="U2082">
        <v>22</v>
      </c>
      <c r="V2082">
        <v>17</v>
      </c>
      <c r="W2082">
        <v>11</v>
      </c>
      <c r="X2082" t="s">
        <v>131</v>
      </c>
      <c r="Y2082">
        <v>95</v>
      </c>
      <c r="Z2082">
        <v>21</v>
      </c>
      <c r="AA2082">
        <v>17</v>
      </c>
      <c r="AB2082">
        <v>141</v>
      </c>
    </row>
    <row r="2083" spans="1:28" x14ac:dyDescent="0.2">
      <c r="A2083" s="4">
        <v>38563839</v>
      </c>
      <c r="B2083" s="1">
        <v>43660</v>
      </c>
      <c r="C2083" s="13">
        <v>0.22667013888888887</v>
      </c>
      <c r="D2083" t="s">
        <v>129</v>
      </c>
      <c r="E2083" t="s">
        <v>130</v>
      </c>
      <c r="F2083">
        <v>3.09</v>
      </c>
      <c r="G2083" t="s">
        <v>130</v>
      </c>
      <c r="H2083">
        <v>35.975000000000001</v>
      </c>
      <c r="I2083">
        <v>-117.669</v>
      </c>
      <c r="J2083">
        <v>3</v>
      </c>
      <c r="K2083" t="s">
        <v>131</v>
      </c>
      <c r="L2083">
        <v>127</v>
      </c>
      <c r="M2083">
        <v>0.16</v>
      </c>
      <c r="N2083">
        <v>0.11</v>
      </c>
      <c r="O2083">
        <v>0.18</v>
      </c>
      <c r="P2083">
        <v>0</v>
      </c>
      <c r="Q2083">
        <v>226</v>
      </c>
      <c r="R2083">
        <v>48</v>
      </c>
      <c r="S2083">
        <v>-41</v>
      </c>
      <c r="T2083">
        <v>18</v>
      </c>
      <c r="U2083">
        <v>23</v>
      </c>
      <c r="V2083">
        <v>47</v>
      </c>
      <c r="W2083">
        <v>23</v>
      </c>
      <c r="X2083" t="s">
        <v>131</v>
      </c>
      <c r="Y2083">
        <v>89</v>
      </c>
      <c r="Z2083">
        <v>70</v>
      </c>
      <c r="AA2083">
        <v>38</v>
      </c>
      <c r="AB2083">
        <v>52</v>
      </c>
    </row>
    <row r="2084" spans="1:28" x14ac:dyDescent="0.2">
      <c r="A2084" s="4">
        <v>38563847</v>
      </c>
      <c r="B2084" s="1">
        <v>43660</v>
      </c>
      <c r="C2084" s="13">
        <v>0.22842175925925925</v>
      </c>
      <c r="D2084" t="s">
        <v>129</v>
      </c>
      <c r="E2084" t="s">
        <v>130</v>
      </c>
      <c r="F2084">
        <v>2.15</v>
      </c>
      <c r="G2084" t="s">
        <v>130</v>
      </c>
      <c r="H2084">
        <v>35.920999999999999</v>
      </c>
      <c r="I2084">
        <v>-117.714</v>
      </c>
      <c r="J2084">
        <v>2.6</v>
      </c>
      <c r="K2084" t="s">
        <v>131</v>
      </c>
      <c r="L2084">
        <v>53</v>
      </c>
      <c r="M2084">
        <v>0.15</v>
      </c>
      <c r="N2084">
        <v>0.16</v>
      </c>
      <c r="O2084">
        <v>0.28999999999999998</v>
      </c>
      <c r="P2084">
        <v>0</v>
      </c>
      <c r="Q2084">
        <v>178</v>
      </c>
      <c r="R2084">
        <v>86</v>
      </c>
      <c r="S2084">
        <v>157</v>
      </c>
      <c r="T2084">
        <v>21</v>
      </c>
      <c r="U2084">
        <v>24</v>
      </c>
      <c r="V2084">
        <v>19</v>
      </c>
      <c r="W2084">
        <v>14</v>
      </c>
      <c r="X2084" t="s">
        <v>131</v>
      </c>
      <c r="Y2084">
        <v>90</v>
      </c>
      <c r="Z2084">
        <v>68</v>
      </c>
      <c r="AA2084">
        <v>14</v>
      </c>
      <c r="AB2084">
        <v>41</v>
      </c>
    </row>
    <row r="2085" spans="1:28" x14ac:dyDescent="0.2">
      <c r="A2085" s="4">
        <v>38563879</v>
      </c>
      <c r="B2085" s="1">
        <v>43660</v>
      </c>
      <c r="C2085" s="13">
        <v>0.2330224537037037</v>
      </c>
      <c r="D2085" t="s">
        <v>129</v>
      </c>
      <c r="E2085" t="s">
        <v>130</v>
      </c>
      <c r="F2085">
        <v>2.7</v>
      </c>
      <c r="G2085" t="s">
        <v>130</v>
      </c>
      <c r="H2085">
        <v>35.625999999999998</v>
      </c>
      <c r="I2085">
        <v>-117.435</v>
      </c>
      <c r="J2085">
        <v>3.9</v>
      </c>
      <c r="K2085" t="s">
        <v>131</v>
      </c>
      <c r="L2085">
        <v>80</v>
      </c>
      <c r="M2085">
        <v>0.12</v>
      </c>
      <c r="N2085">
        <v>0.13</v>
      </c>
      <c r="O2085">
        <v>0.25</v>
      </c>
      <c r="P2085">
        <v>0</v>
      </c>
      <c r="Q2085">
        <v>128</v>
      </c>
      <c r="R2085">
        <v>89</v>
      </c>
      <c r="S2085">
        <v>-169</v>
      </c>
      <c r="T2085">
        <v>19</v>
      </c>
      <c r="U2085">
        <v>15</v>
      </c>
      <c r="V2085">
        <v>41</v>
      </c>
      <c r="W2085">
        <v>5</v>
      </c>
      <c r="X2085" t="s">
        <v>131</v>
      </c>
      <c r="Y2085">
        <v>98</v>
      </c>
      <c r="Z2085">
        <v>59</v>
      </c>
      <c r="AA2085">
        <v>33</v>
      </c>
      <c r="AB2085">
        <v>61</v>
      </c>
    </row>
    <row r="2086" spans="1:28" x14ac:dyDescent="0.2">
      <c r="A2086" s="4">
        <v>38563887</v>
      </c>
      <c r="B2086" s="1">
        <v>43660</v>
      </c>
      <c r="C2086" s="13">
        <v>0.23361493055555557</v>
      </c>
      <c r="D2086" t="s">
        <v>129</v>
      </c>
      <c r="E2086" t="s">
        <v>130</v>
      </c>
      <c r="F2086">
        <v>2.3199999999999998</v>
      </c>
      <c r="G2086" t="s">
        <v>130</v>
      </c>
      <c r="H2086">
        <v>35.872</v>
      </c>
      <c r="I2086">
        <v>-117.705</v>
      </c>
      <c r="J2086">
        <v>8.3000000000000007</v>
      </c>
      <c r="K2086" t="s">
        <v>131</v>
      </c>
      <c r="L2086">
        <v>54</v>
      </c>
      <c r="M2086">
        <v>0.16</v>
      </c>
      <c r="N2086">
        <v>0.2</v>
      </c>
      <c r="O2086">
        <v>0.55000000000000004</v>
      </c>
      <c r="P2086">
        <v>0</v>
      </c>
      <c r="Q2086">
        <v>155</v>
      </c>
      <c r="R2086">
        <v>73</v>
      </c>
      <c r="S2086">
        <v>-178</v>
      </c>
      <c r="T2086">
        <v>25</v>
      </c>
      <c r="U2086">
        <v>34</v>
      </c>
      <c r="V2086">
        <v>22</v>
      </c>
      <c r="W2086">
        <v>27</v>
      </c>
      <c r="X2086" t="s">
        <v>133</v>
      </c>
      <c r="Y2086">
        <v>70</v>
      </c>
      <c r="Z2086">
        <v>39</v>
      </c>
      <c r="AA2086">
        <v>11</v>
      </c>
      <c r="AB2086">
        <v>89</v>
      </c>
    </row>
    <row r="2087" spans="1:28" ht="17" x14ac:dyDescent="0.25">
      <c r="A2087" s="3">
        <v>38563927</v>
      </c>
      <c r="B2087" s="1">
        <v>43660</v>
      </c>
      <c r="C2087" s="13">
        <v>0.23972511574074074</v>
      </c>
      <c r="D2087" t="s">
        <v>129</v>
      </c>
      <c r="E2087" t="s">
        <v>130</v>
      </c>
      <c r="F2087">
        <v>2.0299999999999998</v>
      </c>
      <c r="G2087" t="s">
        <v>130</v>
      </c>
      <c r="H2087">
        <v>35.948999999999998</v>
      </c>
      <c r="I2087">
        <v>-117.67</v>
      </c>
      <c r="J2087">
        <v>3</v>
      </c>
      <c r="K2087" t="s">
        <v>131</v>
      </c>
      <c r="L2087">
        <v>52</v>
      </c>
      <c r="M2087">
        <v>0.18</v>
      </c>
      <c r="N2087">
        <v>0.2</v>
      </c>
      <c r="O2087">
        <v>0.44</v>
      </c>
      <c r="P2087">
        <v>0</v>
      </c>
      <c r="Q2087">
        <v>316</v>
      </c>
      <c r="R2087">
        <v>74</v>
      </c>
      <c r="S2087">
        <v>-175</v>
      </c>
      <c r="T2087">
        <v>38</v>
      </c>
      <c r="U2087">
        <v>36</v>
      </c>
      <c r="V2087">
        <v>18</v>
      </c>
      <c r="W2087">
        <v>20</v>
      </c>
      <c r="X2087" t="s">
        <v>132</v>
      </c>
      <c r="Y2087">
        <v>63</v>
      </c>
      <c r="Z2087">
        <v>71</v>
      </c>
      <c r="AA2087">
        <v>15</v>
      </c>
      <c r="AB2087">
        <v>31</v>
      </c>
    </row>
    <row r="2088" spans="1:28" x14ac:dyDescent="0.2">
      <c r="A2088" s="4">
        <v>38563935</v>
      </c>
      <c r="B2088" s="1">
        <v>43660</v>
      </c>
      <c r="C2088" s="13">
        <v>0.24004467592592593</v>
      </c>
      <c r="D2088" t="s">
        <v>129</v>
      </c>
      <c r="E2088" t="s">
        <v>130</v>
      </c>
      <c r="F2088">
        <v>2.25</v>
      </c>
      <c r="G2088" t="s">
        <v>130</v>
      </c>
      <c r="H2088">
        <v>35.634999999999998</v>
      </c>
      <c r="I2088">
        <v>-117.595</v>
      </c>
      <c r="J2088">
        <v>8.1999999999999993</v>
      </c>
      <c r="K2088" t="s">
        <v>131</v>
      </c>
      <c r="L2088">
        <v>58</v>
      </c>
      <c r="M2088">
        <v>0.15</v>
      </c>
      <c r="N2088">
        <v>0.19</v>
      </c>
      <c r="O2088">
        <v>0.45</v>
      </c>
      <c r="P2088">
        <v>0</v>
      </c>
      <c r="Q2088">
        <v>150</v>
      </c>
      <c r="R2088">
        <v>74</v>
      </c>
      <c r="S2088">
        <v>-140</v>
      </c>
      <c r="T2088">
        <v>22</v>
      </c>
      <c r="U2088">
        <v>29</v>
      </c>
      <c r="V2088">
        <v>19</v>
      </c>
      <c r="W2088">
        <v>11</v>
      </c>
      <c r="X2088" t="s">
        <v>133</v>
      </c>
      <c r="Y2088">
        <v>83</v>
      </c>
      <c r="Z2088">
        <v>24</v>
      </c>
      <c r="AA2088">
        <v>15</v>
      </c>
      <c r="AB2088">
        <v>140</v>
      </c>
    </row>
    <row r="2089" spans="1:28" x14ac:dyDescent="0.2">
      <c r="A2089" s="4">
        <v>38564023</v>
      </c>
      <c r="B2089" s="1">
        <v>43660</v>
      </c>
      <c r="C2089" s="13">
        <v>0.25228333333333336</v>
      </c>
      <c r="D2089" t="s">
        <v>129</v>
      </c>
      <c r="E2089" t="s">
        <v>130</v>
      </c>
      <c r="F2089">
        <v>3.4</v>
      </c>
      <c r="G2089" t="s">
        <v>130</v>
      </c>
      <c r="H2089">
        <v>35.978000000000002</v>
      </c>
      <c r="I2089">
        <v>-117.66800000000001</v>
      </c>
      <c r="J2089">
        <v>3</v>
      </c>
      <c r="K2089" t="s">
        <v>131</v>
      </c>
      <c r="L2089">
        <v>154</v>
      </c>
      <c r="M2089">
        <v>0.16</v>
      </c>
      <c r="N2089">
        <v>0.1</v>
      </c>
      <c r="O2089">
        <v>0.18</v>
      </c>
      <c r="P2089">
        <v>0</v>
      </c>
      <c r="Q2089">
        <v>338</v>
      </c>
      <c r="R2089">
        <v>72</v>
      </c>
      <c r="S2089">
        <v>-140</v>
      </c>
      <c r="T2089">
        <v>24</v>
      </c>
      <c r="U2089">
        <v>19</v>
      </c>
      <c r="V2089">
        <v>55</v>
      </c>
      <c r="W2089">
        <v>24</v>
      </c>
      <c r="X2089" t="s">
        <v>131</v>
      </c>
      <c r="Y2089">
        <v>92</v>
      </c>
      <c r="Z2089">
        <v>70</v>
      </c>
      <c r="AA2089">
        <v>54</v>
      </c>
      <c r="AB2089">
        <v>53</v>
      </c>
    </row>
    <row r="2090" spans="1:28" x14ac:dyDescent="0.2">
      <c r="A2090" s="4">
        <v>38564031</v>
      </c>
      <c r="B2090" s="1">
        <v>43660</v>
      </c>
      <c r="C2090" s="13">
        <v>0.25462129629629632</v>
      </c>
      <c r="D2090" t="s">
        <v>129</v>
      </c>
      <c r="E2090" t="s">
        <v>130</v>
      </c>
      <c r="F2090">
        <v>3.36</v>
      </c>
      <c r="G2090" t="s">
        <v>130</v>
      </c>
      <c r="H2090">
        <v>35.887</v>
      </c>
      <c r="I2090">
        <v>-117.72</v>
      </c>
      <c r="J2090">
        <v>4.5999999999999996</v>
      </c>
      <c r="K2090" t="s">
        <v>131</v>
      </c>
      <c r="L2090">
        <v>141</v>
      </c>
      <c r="M2090">
        <v>0.14000000000000001</v>
      </c>
      <c r="N2090">
        <v>0.09</v>
      </c>
      <c r="O2090">
        <v>0.19</v>
      </c>
      <c r="P2090">
        <v>0</v>
      </c>
      <c r="Q2090">
        <v>305</v>
      </c>
      <c r="R2090">
        <v>68</v>
      </c>
      <c r="S2090">
        <v>-176</v>
      </c>
      <c r="T2090">
        <v>12</v>
      </c>
      <c r="U2090">
        <v>8</v>
      </c>
      <c r="V2090">
        <v>54</v>
      </c>
      <c r="W2090">
        <v>9</v>
      </c>
      <c r="X2090" t="s">
        <v>131</v>
      </c>
      <c r="Y2090">
        <v>100</v>
      </c>
      <c r="Z2090">
        <v>57</v>
      </c>
      <c r="AA2090">
        <v>50</v>
      </c>
      <c r="AB2090">
        <v>69</v>
      </c>
    </row>
    <row r="2091" spans="1:28" x14ac:dyDescent="0.2">
      <c r="A2091" s="4">
        <v>38564135</v>
      </c>
      <c r="B2091" s="1">
        <v>43660</v>
      </c>
      <c r="C2091" s="13">
        <v>0.27352916666666666</v>
      </c>
      <c r="D2091" t="s">
        <v>129</v>
      </c>
      <c r="E2091" t="s">
        <v>130</v>
      </c>
      <c r="F2091">
        <v>2.27</v>
      </c>
      <c r="G2091" t="s">
        <v>130</v>
      </c>
      <c r="H2091">
        <v>35.819000000000003</v>
      </c>
      <c r="I2091">
        <v>-117.64700000000001</v>
      </c>
      <c r="J2091">
        <v>8.1999999999999993</v>
      </c>
      <c r="K2091" t="s">
        <v>131</v>
      </c>
      <c r="L2091">
        <v>61</v>
      </c>
      <c r="M2091">
        <v>0.19</v>
      </c>
      <c r="N2091">
        <v>0.24</v>
      </c>
      <c r="O2091">
        <v>0.74</v>
      </c>
      <c r="P2091">
        <v>0</v>
      </c>
      <c r="Q2091">
        <v>5</v>
      </c>
      <c r="R2091">
        <v>82</v>
      </c>
      <c r="S2091">
        <v>-165</v>
      </c>
      <c r="T2091">
        <v>19</v>
      </c>
      <c r="U2091">
        <v>23</v>
      </c>
      <c r="V2091">
        <v>23</v>
      </c>
      <c r="W2091">
        <v>8</v>
      </c>
      <c r="X2091" t="s">
        <v>131</v>
      </c>
      <c r="Y2091">
        <v>98</v>
      </c>
      <c r="Z2091">
        <v>30</v>
      </c>
      <c r="AA2091">
        <v>19</v>
      </c>
      <c r="AB2091">
        <v>105</v>
      </c>
    </row>
    <row r="2092" spans="1:28" x14ac:dyDescent="0.2">
      <c r="A2092" s="4">
        <v>38564143</v>
      </c>
      <c r="B2092" s="1">
        <v>43660</v>
      </c>
      <c r="C2092" s="13">
        <v>0.27378900462962963</v>
      </c>
      <c r="D2092" t="s">
        <v>129</v>
      </c>
      <c r="E2092" t="s">
        <v>130</v>
      </c>
      <c r="F2092">
        <v>2.62</v>
      </c>
      <c r="G2092" t="s">
        <v>130</v>
      </c>
      <c r="H2092">
        <v>35.906999999999996</v>
      </c>
      <c r="I2092">
        <v>-117.65600000000001</v>
      </c>
      <c r="J2092">
        <v>3.2</v>
      </c>
      <c r="K2092" t="s">
        <v>131</v>
      </c>
      <c r="L2092">
        <v>70</v>
      </c>
      <c r="M2092">
        <v>0.14000000000000001</v>
      </c>
      <c r="N2092">
        <v>0.13</v>
      </c>
      <c r="O2092">
        <v>0.36</v>
      </c>
      <c r="P2092">
        <v>0</v>
      </c>
      <c r="Q2092">
        <v>175</v>
      </c>
      <c r="R2092">
        <v>73</v>
      </c>
      <c r="S2092">
        <v>-156</v>
      </c>
      <c r="T2092">
        <v>15</v>
      </c>
      <c r="U2092">
        <v>18</v>
      </c>
      <c r="V2092">
        <v>23</v>
      </c>
      <c r="W2092">
        <v>15</v>
      </c>
      <c r="X2092" t="s">
        <v>131</v>
      </c>
      <c r="Y2092">
        <v>99</v>
      </c>
      <c r="Z2092">
        <v>66</v>
      </c>
      <c r="AA2092">
        <v>16</v>
      </c>
      <c r="AB2092">
        <v>34</v>
      </c>
    </row>
    <row r="2093" spans="1:28" x14ac:dyDescent="0.2">
      <c r="A2093" s="4">
        <v>38564247</v>
      </c>
      <c r="B2093" s="1">
        <v>43660</v>
      </c>
      <c r="C2093" s="13">
        <v>0.2971375</v>
      </c>
      <c r="D2093" t="s">
        <v>129</v>
      </c>
      <c r="E2093" t="s">
        <v>130</v>
      </c>
      <c r="F2093">
        <v>2.69</v>
      </c>
      <c r="G2093" t="s">
        <v>130</v>
      </c>
      <c r="H2093">
        <v>35.912999999999997</v>
      </c>
      <c r="I2093">
        <v>-117.664</v>
      </c>
      <c r="J2093">
        <v>9.4</v>
      </c>
      <c r="K2093" t="s">
        <v>131</v>
      </c>
      <c r="L2093">
        <v>85</v>
      </c>
      <c r="M2093">
        <v>0.15</v>
      </c>
      <c r="N2093">
        <v>0.15</v>
      </c>
      <c r="O2093">
        <v>0.28999999999999998</v>
      </c>
      <c r="P2093">
        <v>0</v>
      </c>
      <c r="Q2093">
        <v>171</v>
      </c>
      <c r="R2093">
        <v>90</v>
      </c>
      <c r="S2093">
        <v>166</v>
      </c>
      <c r="T2093">
        <v>13</v>
      </c>
      <c r="U2093">
        <v>15</v>
      </c>
      <c r="V2093">
        <v>32</v>
      </c>
      <c r="W2093">
        <v>16</v>
      </c>
      <c r="X2093" t="s">
        <v>131</v>
      </c>
      <c r="Y2093">
        <v>100</v>
      </c>
      <c r="Z2093">
        <v>40</v>
      </c>
      <c r="AA2093">
        <v>31</v>
      </c>
      <c r="AB2093">
        <v>108</v>
      </c>
    </row>
    <row r="2094" spans="1:28" x14ac:dyDescent="0.2">
      <c r="A2094" s="4">
        <v>38564351</v>
      </c>
      <c r="B2094" s="1">
        <v>43660</v>
      </c>
      <c r="C2094" s="13">
        <v>0.31190844907407406</v>
      </c>
      <c r="D2094" t="s">
        <v>129</v>
      </c>
      <c r="E2094" t="s">
        <v>130</v>
      </c>
      <c r="F2094">
        <v>2.39</v>
      </c>
      <c r="G2094" t="s">
        <v>130</v>
      </c>
      <c r="H2094">
        <v>35.561</v>
      </c>
      <c r="I2094">
        <v>-117.33</v>
      </c>
      <c r="J2094">
        <v>0.6</v>
      </c>
      <c r="K2094" t="s">
        <v>132</v>
      </c>
      <c r="L2094">
        <v>55</v>
      </c>
      <c r="M2094">
        <v>0.25</v>
      </c>
      <c r="N2094">
        <v>0.34</v>
      </c>
      <c r="O2094">
        <v>31.61</v>
      </c>
      <c r="P2094">
        <v>0</v>
      </c>
      <c r="Q2094">
        <v>283</v>
      </c>
      <c r="R2094">
        <v>10</v>
      </c>
      <c r="S2094">
        <v>-5</v>
      </c>
      <c r="T2094">
        <v>19</v>
      </c>
      <c r="U2094">
        <v>22</v>
      </c>
      <c r="V2094">
        <v>18</v>
      </c>
      <c r="W2094">
        <v>33</v>
      </c>
      <c r="X2094" t="s">
        <v>131</v>
      </c>
      <c r="Y2094">
        <v>97</v>
      </c>
      <c r="Z2094">
        <v>68</v>
      </c>
      <c r="AA2094">
        <v>18</v>
      </c>
      <c r="AB2094">
        <v>65</v>
      </c>
    </row>
    <row r="2095" spans="1:28" x14ac:dyDescent="0.2">
      <c r="A2095" s="4">
        <v>38564423</v>
      </c>
      <c r="B2095" s="1">
        <v>43660</v>
      </c>
      <c r="C2095" s="13">
        <v>0.32388263888888891</v>
      </c>
      <c r="D2095" t="s">
        <v>129</v>
      </c>
      <c r="E2095" t="s">
        <v>130</v>
      </c>
      <c r="F2095">
        <v>2.52</v>
      </c>
      <c r="G2095" t="s">
        <v>130</v>
      </c>
      <c r="H2095">
        <v>35.976999999999997</v>
      </c>
      <c r="I2095">
        <v>-117.67100000000001</v>
      </c>
      <c r="J2095">
        <v>2.9</v>
      </c>
      <c r="K2095" t="s">
        <v>131</v>
      </c>
      <c r="L2095">
        <v>71</v>
      </c>
      <c r="M2095">
        <v>0.15</v>
      </c>
      <c r="N2095">
        <v>0.15</v>
      </c>
      <c r="O2095">
        <v>0.19</v>
      </c>
      <c r="P2095">
        <v>0</v>
      </c>
      <c r="Q2095">
        <v>17</v>
      </c>
      <c r="R2095">
        <v>43</v>
      </c>
      <c r="S2095">
        <v>-54</v>
      </c>
      <c r="T2095">
        <v>16</v>
      </c>
      <c r="U2095">
        <v>17</v>
      </c>
      <c r="V2095">
        <v>25</v>
      </c>
      <c r="W2095">
        <v>0</v>
      </c>
      <c r="X2095" t="s">
        <v>131</v>
      </c>
      <c r="Y2095">
        <v>96</v>
      </c>
      <c r="Z2095">
        <v>59</v>
      </c>
      <c r="AA2095">
        <v>23</v>
      </c>
      <c r="AB2095">
        <v>64</v>
      </c>
    </row>
    <row r="2096" spans="1:28" x14ac:dyDescent="0.2">
      <c r="A2096" s="4">
        <v>38564551</v>
      </c>
      <c r="B2096" s="1">
        <v>43660</v>
      </c>
      <c r="C2096" s="13">
        <v>0.34304351851851855</v>
      </c>
      <c r="D2096" t="s">
        <v>129</v>
      </c>
      <c r="E2096" t="s">
        <v>130</v>
      </c>
      <c r="F2096">
        <v>2.69</v>
      </c>
      <c r="G2096" t="s">
        <v>130</v>
      </c>
      <c r="H2096">
        <v>35.683</v>
      </c>
      <c r="I2096">
        <v>-117.514</v>
      </c>
      <c r="J2096">
        <v>9.1</v>
      </c>
      <c r="K2096" t="s">
        <v>131</v>
      </c>
      <c r="L2096">
        <v>88</v>
      </c>
      <c r="M2096">
        <v>0.12</v>
      </c>
      <c r="N2096">
        <v>0.13</v>
      </c>
      <c r="O2096">
        <v>0.25</v>
      </c>
      <c r="P2096">
        <v>0</v>
      </c>
      <c r="Q2096">
        <v>172</v>
      </c>
      <c r="R2096">
        <v>81</v>
      </c>
      <c r="S2096">
        <v>171</v>
      </c>
      <c r="T2096">
        <v>21</v>
      </c>
      <c r="U2096">
        <v>23</v>
      </c>
      <c r="V2096">
        <v>39</v>
      </c>
      <c r="W2096">
        <v>27</v>
      </c>
      <c r="X2096" t="s">
        <v>131</v>
      </c>
      <c r="Y2096">
        <v>98</v>
      </c>
      <c r="Z2096">
        <v>35</v>
      </c>
      <c r="AA2096">
        <v>35</v>
      </c>
      <c r="AB2096">
        <v>112</v>
      </c>
    </row>
    <row r="2097" spans="1:28" x14ac:dyDescent="0.2">
      <c r="A2097" s="4">
        <v>38564759</v>
      </c>
      <c r="B2097" s="1">
        <v>43660</v>
      </c>
      <c r="C2097" s="13">
        <v>0.36315497685185183</v>
      </c>
      <c r="D2097" t="s">
        <v>129</v>
      </c>
      <c r="E2097" t="s">
        <v>130</v>
      </c>
      <c r="F2097">
        <v>2.29</v>
      </c>
      <c r="G2097" t="s">
        <v>130</v>
      </c>
      <c r="H2097">
        <v>35.542000000000002</v>
      </c>
      <c r="I2097">
        <v>-117.364</v>
      </c>
      <c r="J2097">
        <v>2</v>
      </c>
      <c r="K2097" t="s">
        <v>131</v>
      </c>
      <c r="L2097">
        <v>58</v>
      </c>
      <c r="M2097">
        <v>0.22</v>
      </c>
      <c r="N2097">
        <v>0.28000000000000003</v>
      </c>
      <c r="O2097">
        <v>0.31</v>
      </c>
      <c r="P2097">
        <v>0</v>
      </c>
      <c r="Q2097">
        <v>170</v>
      </c>
      <c r="R2097">
        <v>14</v>
      </c>
      <c r="S2097">
        <v>-141</v>
      </c>
      <c r="T2097">
        <v>17</v>
      </c>
      <c r="U2097">
        <v>21</v>
      </c>
      <c r="V2097">
        <v>19</v>
      </c>
      <c r="W2097">
        <v>18</v>
      </c>
      <c r="X2097" t="s">
        <v>131</v>
      </c>
      <c r="Y2097">
        <v>100</v>
      </c>
      <c r="Z2097">
        <v>69</v>
      </c>
      <c r="AA2097">
        <v>18</v>
      </c>
      <c r="AB2097">
        <v>38</v>
      </c>
    </row>
    <row r="2098" spans="1:28" x14ac:dyDescent="0.2">
      <c r="A2098" s="4">
        <v>38564783</v>
      </c>
      <c r="B2098" s="1">
        <v>43660</v>
      </c>
      <c r="C2098" s="13">
        <v>0.36516805555555559</v>
      </c>
      <c r="D2098" t="s">
        <v>129</v>
      </c>
      <c r="E2098" t="s">
        <v>130</v>
      </c>
      <c r="F2098">
        <v>2.17</v>
      </c>
      <c r="G2098" t="s">
        <v>130</v>
      </c>
      <c r="H2098">
        <v>35.668999999999997</v>
      </c>
      <c r="I2098">
        <v>-117.517</v>
      </c>
      <c r="J2098">
        <v>1.9</v>
      </c>
      <c r="K2098" t="s">
        <v>131</v>
      </c>
      <c r="L2098">
        <v>55</v>
      </c>
      <c r="M2098">
        <v>0.15</v>
      </c>
      <c r="N2098">
        <v>0.2</v>
      </c>
      <c r="O2098">
        <v>0.27</v>
      </c>
      <c r="P2098">
        <v>0</v>
      </c>
      <c r="Q2098">
        <v>289</v>
      </c>
      <c r="R2098">
        <v>81</v>
      </c>
      <c r="S2098">
        <v>147</v>
      </c>
      <c r="T2098">
        <v>31</v>
      </c>
      <c r="U2098">
        <v>37</v>
      </c>
      <c r="V2098">
        <v>20</v>
      </c>
      <c r="W2098">
        <v>7</v>
      </c>
      <c r="X2098" t="s">
        <v>133</v>
      </c>
      <c r="Y2098">
        <v>65</v>
      </c>
      <c r="Z2098">
        <v>67</v>
      </c>
      <c r="AA2098">
        <v>18</v>
      </c>
      <c r="AB2098">
        <v>65</v>
      </c>
    </row>
    <row r="2099" spans="1:28" x14ac:dyDescent="0.2">
      <c r="A2099" s="4">
        <v>38565015</v>
      </c>
      <c r="B2099" s="1">
        <v>43660</v>
      </c>
      <c r="C2099" s="13">
        <v>0.38875833333333332</v>
      </c>
      <c r="D2099" t="s">
        <v>129</v>
      </c>
      <c r="E2099" t="s">
        <v>130</v>
      </c>
      <c r="F2099">
        <v>2.46</v>
      </c>
      <c r="G2099" t="s">
        <v>130</v>
      </c>
      <c r="H2099">
        <v>35.956000000000003</v>
      </c>
      <c r="I2099">
        <v>-117.675</v>
      </c>
      <c r="J2099">
        <v>2.6</v>
      </c>
      <c r="K2099" t="s">
        <v>131</v>
      </c>
      <c r="L2099">
        <v>45</v>
      </c>
      <c r="M2099">
        <v>0.1</v>
      </c>
      <c r="N2099">
        <v>0.11</v>
      </c>
      <c r="O2099">
        <v>0.12</v>
      </c>
      <c r="P2099">
        <v>0</v>
      </c>
      <c r="Q2099">
        <v>162</v>
      </c>
      <c r="R2099">
        <v>78</v>
      </c>
      <c r="S2099">
        <v>-117</v>
      </c>
      <c r="T2099">
        <v>31</v>
      </c>
      <c r="U2099">
        <v>35</v>
      </c>
      <c r="V2099">
        <v>17</v>
      </c>
      <c r="W2099">
        <v>15</v>
      </c>
      <c r="X2099" t="s">
        <v>133</v>
      </c>
      <c r="Y2099">
        <v>76</v>
      </c>
      <c r="Z2099">
        <v>61</v>
      </c>
      <c r="AA2099">
        <v>11</v>
      </c>
      <c r="AB2099">
        <v>41</v>
      </c>
    </row>
    <row r="2100" spans="1:28" ht="17" x14ac:dyDescent="0.25">
      <c r="A2100" s="3">
        <v>37479429</v>
      </c>
      <c r="B2100" s="1">
        <v>43660</v>
      </c>
      <c r="C2100" s="13">
        <v>0.38877430555555553</v>
      </c>
      <c r="D2100" t="s">
        <v>129</v>
      </c>
      <c r="E2100" t="s">
        <v>130</v>
      </c>
      <c r="F2100">
        <v>2.23</v>
      </c>
      <c r="G2100" t="s">
        <v>130</v>
      </c>
      <c r="H2100">
        <v>35.701999999999998</v>
      </c>
      <c r="I2100">
        <v>-117.489</v>
      </c>
      <c r="J2100">
        <v>8.3000000000000007</v>
      </c>
      <c r="K2100" t="s">
        <v>131</v>
      </c>
      <c r="L2100">
        <v>33</v>
      </c>
      <c r="M2100">
        <v>0.16</v>
      </c>
      <c r="N2100">
        <v>0.27</v>
      </c>
      <c r="O2100">
        <v>0.64</v>
      </c>
      <c r="P2100">
        <v>0</v>
      </c>
      <c r="Q2100">
        <v>22</v>
      </c>
      <c r="R2100">
        <v>75</v>
      </c>
      <c r="S2100">
        <v>157</v>
      </c>
      <c r="T2100">
        <v>47</v>
      </c>
      <c r="U2100">
        <v>50</v>
      </c>
      <c r="V2100">
        <v>10</v>
      </c>
      <c r="W2100">
        <v>18</v>
      </c>
      <c r="X2100" t="s">
        <v>134</v>
      </c>
      <c r="Y2100">
        <v>26</v>
      </c>
      <c r="Z2100">
        <v>56</v>
      </c>
      <c r="AA2100">
        <v>0</v>
      </c>
      <c r="AB2100">
        <v>0</v>
      </c>
    </row>
    <row r="2101" spans="1:28" ht="17" x14ac:dyDescent="0.25">
      <c r="A2101" s="3">
        <v>38565095</v>
      </c>
      <c r="B2101" s="1">
        <v>43660</v>
      </c>
      <c r="C2101" s="13">
        <v>0.39681504629629627</v>
      </c>
      <c r="D2101" t="s">
        <v>129</v>
      </c>
      <c r="E2101" t="s">
        <v>130</v>
      </c>
      <c r="F2101">
        <v>2.2000000000000002</v>
      </c>
      <c r="G2101" t="s">
        <v>130</v>
      </c>
      <c r="H2101">
        <v>35.969000000000001</v>
      </c>
      <c r="I2101">
        <v>-117.67700000000001</v>
      </c>
      <c r="J2101">
        <v>1.1000000000000001</v>
      </c>
      <c r="K2101" t="s">
        <v>131</v>
      </c>
      <c r="L2101">
        <v>56</v>
      </c>
      <c r="M2101">
        <v>0.2</v>
      </c>
      <c r="N2101">
        <v>0.21</v>
      </c>
      <c r="O2101">
        <v>0.33</v>
      </c>
      <c r="P2101">
        <v>0</v>
      </c>
      <c r="Q2101">
        <v>223</v>
      </c>
      <c r="R2101">
        <v>86</v>
      </c>
      <c r="S2101">
        <v>-73</v>
      </c>
      <c r="T2101">
        <v>29</v>
      </c>
      <c r="U2101">
        <v>54</v>
      </c>
      <c r="V2101">
        <v>17</v>
      </c>
      <c r="W2101">
        <v>15</v>
      </c>
      <c r="X2101" t="s">
        <v>134</v>
      </c>
      <c r="Y2101">
        <v>50</v>
      </c>
      <c r="Z2101">
        <v>69</v>
      </c>
      <c r="AA2101">
        <v>13</v>
      </c>
      <c r="AB2101">
        <v>60</v>
      </c>
    </row>
    <row r="2102" spans="1:28" ht="17" x14ac:dyDescent="0.25">
      <c r="A2102" s="3">
        <v>38565135</v>
      </c>
      <c r="B2102" s="1">
        <v>43660</v>
      </c>
      <c r="C2102" s="13">
        <v>0.40055590277777781</v>
      </c>
      <c r="D2102" t="s">
        <v>129</v>
      </c>
      <c r="E2102" t="s">
        <v>130</v>
      </c>
      <c r="F2102">
        <v>2.25</v>
      </c>
      <c r="G2102" t="s">
        <v>130</v>
      </c>
      <c r="H2102">
        <v>35.643999999999998</v>
      </c>
      <c r="I2102">
        <v>-117.48399999999999</v>
      </c>
      <c r="J2102">
        <v>3.1</v>
      </c>
      <c r="K2102" t="s">
        <v>131</v>
      </c>
      <c r="L2102">
        <v>59</v>
      </c>
      <c r="M2102">
        <v>0.19</v>
      </c>
      <c r="N2102">
        <v>0.23</v>
      </c>
      <c r="O2102">
        <v>0.32</v>
      </c>
      <c r="P2102">
        <v>0</v>
      </c>
      <c r="Q2102">
        <v>157</v>
      </c>
      <c r="R2102">
        <v>88</v>
      </c>
      <c r="S2102">
        <v>-173</v>
      </c>
      <c r="T2102">
        <v>23</v>
      </c>
      <c r="U2102">
        <v>38</v>
      </c>
      <c r="V2102">
        <v>23</v>
      </c>
      <c r="W2102">
        <v>24</v>
      </c>
      <c r="X2102" t="s">
        <v>132</v>
      </c>
      <c r="Y2102">
        <v>52</v>
      </c>
      <c r="Z2102">
        <v>59</v>
      </c>
      <c r="AA2102">
        <v>21</v>
      </c>
      <c r="AB2102">
        <v>64</v>
      </c>
    </row>
    <row r="2103" spans="1:28" ht="17" x14ac:dyDescent="0.25">
      <c r="A2103" s="3">
        <v>38565295</v>
      </c>
      <c r="B2103" s="1">
        <v>43660</v>
      </c>
      <c r="C2103" s="13">
        <v>0.4309193287037037</v>
      </c>
      <c r="D2103" t="s">
        <v>129</v>
      </c>
      <c r="E2103" t="s">
        <v>130</v>
      </c>
      <c r="F2103">
        <v>2.06</v>
      </c>
      <c r="G2103" t="s">
        <v>130</v>
      </c>
      <c r="H2103">
        <v>35.954999999999998</v>
      </c>
      <c r="I2103">
        <v>-117.304</v>
      </c>
      <c r="J2103">
        <v>8</v>
      </c>
      <c r="K2103" t="s">
        <v>131</v>
      </c>
      <c r="L2103">
        <v>41</v>
      </c>
      <c r="M2103">
        <v>0.21</v>
      </c>
      <c r="N2103">
        <v>0.47</v>
      </c>
      <c r="O2103">
        <v>0.97</v>
      </c>
      <c r="P2103">
        <v>0</v>
      </c>
      <c r="Q2103">
        <v>999</v>
      </c>
      <c r="R2103">
        <v>99</v>
      </c>
      <c r="S2103">
        <v>999</v>
      </c>
      <c r="T2103">
        <v>99</v>
      </c>
      <c r="U2103">
        <v>99</v>
      </c>
      <c r="V2103">
        <v>5</v>
      </c>
      <c r="W2103">
        <v>99</v>
      </c>
      <c r="X2103" t="s">
        <v>701</v>
      </c>
      <c r="Y2103">
        <v>0</v>
      </c>
      <c r="Z2103">
        <v>0</v>
      </c>
      <c r="AA2103">
        <v>2</v>
      </c>
      <c r="AB2103">
        <v>0</v>
      </c>
    </row>
    <row r="2104" spans="1:28" x14ac:dyDescent="0.2">
      <c r="A2104" s="4">
        <v>38565471</v>
      </c>
      <c r="B2104" s="1">
        <v>43660</v>
      </c>
      <c r="C2104" s="13">
        <v>0.46763784722222224</v>
      </c>
      <c r="D2104" t="s">
        <v>129</v>
      </c>
      <c r="E2104" t="s">
        <v>130</v>
      </c>
      <c r="F2104">
        <v>2.56</v>
      </c>
      <c r="G2104" t="s">
        <v>130</v>
      </c>
      <c r="H2104">
        <v>35.654000000000003</v>
      </c>
      <c r="I2104">
        <v>-117.49299999999999</v>
      </c>
      <c r="J2104">
        <v>8.5</v>
      </c>
      <c r="K2104" t="s">
        <v>131</v>
      </c>
      <c r="L2104">
        <v>90</v>
      </c>
      <c r="M2104">
        <v>0.13</v>
      </c>
      <c r="N2104">
        <v>0.13</v>
      </c>
      <c r="O2104">
        <v>0.24</v>
      </c>
      <c r="P2104">
        <v>0</v>
      </c>
      <c r="Q2104">
        <v>300</v>
      </c>
      <c r="R2104">
        <v>69</v>
      </c>
      <c r="S2104">
        <v>177</v>
      </c>
      <c r="T2104">
        <v>30</v>
      </c>
      <c r="U2104">
        <v>16</v>
      </c>
      <c r="V2104">
        <v>30</v>
      </c>
      <c r="W2104">
        <v>26</v>
      </c>
      <c r="X2104" t="s">
        <v>133</v>
      </c>
      <c r="Y2104">
        <v>73</v>
      </c>
      <c r="Z2104">
        <v>32</v>
      </c>
      <c r="AA2104">
        <v>34</v>
      </c>
      <c r="AB2104">
        <v>120</v>
      </c>
    </row>
    <row r="2105" spans="1:28" x14ac:dyDescent="0.2">
      <c r="A2105" s="4">
        <v>38565567</v>
      </c>
      <c r="B2105" s="1">
        <v>43660</v>
      </c>
      <c r="C2105" s="13">
        <v>0.49040428240740735</v>
      </c>
      <c r="D2105" t="s">
        <v>129</v>
      </c>
      <c r="E2105" t="s">
        <v>130</v>
      </c>
      <c r="F2105">
        <v>2.78</v>
      </c>
      <c r="G2105" t="s">
        <v>130</v>
      </c>
      <c r="H2105">
        <v>35.781999999999996</v>
      </c>
      <c r="I2105">
        <v>-117.61799999999999</v>
      </c>
      <c r="J2105">
        <v>6.8</v>
      </c>
      <c r="K2105" t="s">
        <v>131</v>
      </c>
      <c r="L2105">
        <v>95</v>
      </c>
      <c r="M2105">
        <v>0.14000000000000001</v>
      </c>
      <c r="N2105">
        <v>0.13</v>
      </c>
      <c r="O2105">
        <v>0.31</v>
      </c>
      <c r="P2105">
        <v>0</v>
      </c>
      <c r="Q2105">
        <v>324</v>
      </c>
      <c r="R2105">
        <v>47</v>
      </c>
      <c r="S2105">
        <v>93</v>
      </c>
      <c r="T2105">
        <v>23</v>
      </c>
      <c r="U2105">
        <v>21</v>
      </c>
      <c r="V2105">
        <v>37</v>
      </c>
      <c r="W2105">
        <v>15</v>
      </c>
      <c r="X2105" t="s">
        <v>131</v>
      </c>
      <c r="Y2105">
        <v>97</v>
      </c>
      <c r="Z2105">
        <v>29</v>
      </c>
      <c r="AA2105">
        <v>34</v>
      </c>
      <c r="AB2105">
        <v>108</v>
      </c>
    </row>
    <row r="2106" spans="1:28" x14ac:dyDescent="0.2">
      <c r="A2106" s="4">
        <v>38565791</v>
      </c>
      <c r="B2106" s="1">
        <v>43660</v>
      </c>
      <c r="C2106" s="13">
        <v>0.51879490740740741</v>
      </c>
      <c r="D2106" t="s">
        <v>129</v>
      </c>
      <c r="E2106" t="s">
        <v>130</v>
      </c>
      <c r="F2106">
        <v>3.1</v>
      </c>
      <c r="G2106" t="s">
        <v>130</v>
      </c>
      <c r="H2106">
        <v>35.659999999999997</v>
      </c>
      <c r="I2106">
        <v>-117.49</v>
      </c>
      <c r="J2106">
        <v>2.7</v>
      </c>
      <c r="K2106" t="s">
        <v>131</v>
      </c>
      <c r="L2106">
        <v>133</v>
      </c>
      <c r="M2106">
        <v>0.13</v>
      </c>
      <c r="N2106">
        <v>0.09</v>
      </c>
      <c r="O2106">
        <v>0.12</v>
      </c>
      <c r="P2106">
        <v>0</v>
      </c>
      <c r="Q2106">
        <v>149</v>
      </c>
      <c r="R2106">
        <v>83</v>
      </c>
      <c r="S2106">
        <v>158</v>
      </c>
      <c r="T2106">
        <v>23</v>
      </c>
      <c r="U2106">
        <v>18</v>
      </c>
      <c r="V2106">
        <v>50</v>
      </c>
      <c r="W2106">
        <v>15</v>
      </c>
      <c r="X2106" t="s">
        <v>131</v>
      </c>
      <c r="Y2106">
        <v>93</v>
      </c>
      <c r="Z2106">
        <v>70</v>
      </c>
      <c r="AA2106">
        <v>45</v>
      </c>
      <c r="AB2106">
        <v>50</v>
      </c>
    </row>
    <row r="2107" spans="1:28" ht="17" x14ac:dyDescent="0.25">
      <c r="A2107" s="3">
        <v>38565927</v>
      </c>
      <c r="B2107" s="1">
        <v>43660</v>
      </c>
      <c r="C2107" s="13">
        <v>0.53687893518518515</v>
      </c>
      <c r="D2107" t="s">
        <v>129</v>
      </c>
      <c r="E2107" t="s">
        <v>130</v>
      </c>
      <c r="F2107">
        <v>2.38</v>
      </c>
      <c r="G2107" t="s">
        <v>130</v>
      </c>
      <c r="H2107">
        <v>35.648000000000003</v>
      </c>
      <c r="I2107">
        <v>-117.45699999999999</v>
      </c>
      <c r="J2107">
        <v>4.5</v>
      </c>
      <c r="K2107" t="s">
        <v>131</v>
      </c>
      <c r="L2107">
        <v>65</v>
      </c>
      <c r="M2107">
        <v>0.16</v>
      </c>
      <c r="N2107">
        <v>0.2</v>
      </c>
      <c r="O2107">
        <v>0.34</v>
      </c>
      <c r="P2107">
        <v>0</v>
      </c>
      <c r="Q2107">
        <v>324</v>
      </c>
      <c r="R2107">
        <v>69</v>
      </c>
      <c r="S2107">
        <v>170</v>
      </c>
      <c r="T2107">
        <v>23</v>
      </c>
      <c r="U2107">
        <v>39</v>
      </c>
      <c r="V2107">
        <v>26</v>
      </c>
      <c r="W2107">
        <v>19</v>
      </c>
      <c r="X2107" t="s">
        <v>132</v>
      </c>
      <c r="Y2107">
        <v>51</v>
      </c>
      <c r="Z2107">
        <v>56</v>
      </c>
      <c r="AA2107">
        <v>21</v>
      </c>
      <c r="AB2107">
        <v>66</v>
      </c>
    </row>
    <row r="2108" spans="1:28" x14ac:dyDescent="0.2">
      <c r="A2108" s="4">
        <v>38565935</v>
      </c>
      <c r="B2108" s="1">
        <v>43660</v>
      </c>
      <c r="C2108" s="13">
        <v>0.53780567129629631</v>
      </c>
      <c r="D2108" t="s">
        <v>129</v>
      </c>
      <c r="E2108" t="s">
        <v>130</v>
      </c>
      <c r="F2108">
        <v>2.86</v>
      </c>
      <c r="G2108" t="s">
        <v>130</v>
      </c>
      <c r="H2108">
        <v>35.927</v>
      </c>
      <c r="I2108">
        <v>-117.667</v>
      </c>
      <c r="J2108">
        <v>3.1</v>
      </c>
      <c r="K2108" t="s">
        <v>131</v>
      </c>
      <c r="L2108">
        <v>96</v>
      </c>
      <c r="M2108">
        <v>0.16</v>
      </c>
      <c r="N2108">
        <v>0.13</v>
      </c>
      <c r="O2108">
        <v>0.33</v>
      </c>
      <c r="P2108">
        <v>0</v>
      </c>
      <c r="Q2108">
        <v>317</v>
      </c>
      <c r="R2108">
        <v>62</v>
      </c>
      <c r="S2108">
        <v>-156</v>
      </c>
      <c r="T2108">
        <v>18</v>
      </c>
      <c r="U2108">
        <v>11</v>
      </c>
      <c r="V2108">
        <v>40</v>
      </c>
      <c r="W2108">
        <v>14</v>
      </c>
      <c r="X2108" t="s">
        <v>131</v>
      </c>
      <c r="Y2108">
        <v>100</v>
      </c>
      <c r="Z2108">
        <v>70</v>
      </c>
      <c r="AA2108">
        <v>34</v>
      </c>
      <c r="AB2108">
        <v>40</v>
      </c>
    </row>
    <row r="2109" spans="1:28" x14ac:dyDescent="0.2">
      <c r="A2109" s="4">
        <v>38566311</v>
      </c>
      <c r="B2109" s="1">
        <v>43660</v>
      </c>
      <c r="C2109" s="13">
        <v>0.58353287037037038</v>
      </c>
      <c r="D2109" t="s">
        <v>129</v>
      </c>
      <c r="E2109" t="s">
        <v>130</v>
      </c>
      <c r="F2109">
        <v>3.05</v>
      </c>
      <c r="G2109" t="s">
        <v>130</v>
      </c>
      <c r="H2109">
        <v>35.593000000000004</v>
      </c>
      <c r="I2109">
        <v>-117.387</v>
      </c>
      <c r="J2109">
        <v>6.6</v>
      </c>
      <c r="K2109" t="s">
        <v>131</v>
      </c>
      <c r="L2109">
        <v>148</v>
      </c>
      <c r="M2109">
        <v>0.14000000000000001</v>
      </c>
      <c r="N2109">
        <v>0.1</v>
      </c>
      <c r="O2109">
        <v>0.19</v>
      </c>
      <c r="P2109">
        <v>0</v>
      </c>
      <c r="Q2109">
        <v>291</v>
      </c>
      <c r="R2109">
        <v>83</v>
      </c>
      <c r="S2109">
        <v>-178</v>
      </c>
      <c r="T2109">
        <v>14</v>
      </c>
      <c r="U2109">
        <v>16</v>
      </c>
      <c r="V2109">
        <v>46</v>
      </c>
      <c r="W2109">
        <v>7</v>
      </c>
      <c r="X2109" t="s">
        <v>131</v>
      </c>
      <c r="Y2109">
        <v>100</v>
      </c>
      <c r="Z2109">
        <v>30</v>
      </c>
      <c r="AA2109">
        <v>53</v>
      </c>
      <c r="AB2109">
        <v>116</v>
      </c>
    </row>
    <row r="2110" spans="1:28" x14ac:dyDescent="0.2">
      <c r="A2110" s="4">
        <v>38566319</v>
      </c>
      <c r="B2110" s="1">
        <v>43660</v>
      </c>
      <c r="C2110" s="13">
        <v>0.5862222222222222</v>
      </c>
      <c r="D2110" t="s">
        <v>129</v>
      </c>
      <c r="E2110" t="s">
        <v>130</v>
      </c>
      <c r="F2110">
        <v>2.29</v>
      </c>
      <c r="G2110" t="s">
        <v>130</v>
      </c>
      <c r="H2110">
        <v>35.725999999999999</v>
      </c>
      <c r="I2110">
        <v>-117.486</v>
      </c>
      <c r="J2110">
        <v>1.3</v>
      </c>
      <c r="K2110" t="s">
        <v>131</v>
      </c>
      <c r="L2110">
        <v>58</v>
      </c>
      <c r="M2110">
        <v>0.18</v>
      </c>
      <c r="N2110">
        <v>0.21</v>
      </c>
      <c r="O2110">
        <v>0.37</v>
      </c>
      <c r="P2110">
        <v>0</v>
      </c>
      <c r="Q2110">
        <v>290</v>
      </c>
      <c r="R2110">
        <v>64</v>
      </c>
      <c r="S2110">
        <v>-176</v>
      </c>
      <c r="T2110">
        <v>25</v>
      </c>
      <c r="U2110">
        <v>24</v>
      </c>
      <c r="V2110">
        <v>16</v>
      </c>
      <c r="W2110">
        <v>10</v>
      </c>
      <c r="X2110" t="s">
        <v>131</v>
      </c>
      <c r="Y2110">
        <v>83</v>
      </c>
      <c r="Z2110">
        <v>73</v>
      </c>
      <c r="AA2110">
        <v>17</v>
      </c>
      <c r="AB2110">
        <v>55</v>
      </c>
    </row>
    <row r="2111" spans="1:28" ht="17" x14ac:dyDescent="0.25">
      <c r="A2111" s="3">
        <v>38566335</v>
      </c>
      <c r="B2111" s="1">
        <v>43660</v>
      </c>
      <c r="C2111" s="13">
        <v>0.58730995370370376</v>
      </c>
      <c r="D2111" t="s">
        <v>129</v>
      </c>
      <c r="E2111" t="s">
        <v>130</v>
      </c>
      <c r="F2111">
        <v>2.2200000000000002</v>
      </c>
      <c r="G2111" t="s">
        <v>130</v>
      </c>
      <c r="H2111">
        <v>35.677999999999997</v>
      </c>
      <c r="I2111">
        <v>-117.508</v>
      </c>
      <c r="J2111">
        <v>8.8000000000000007</v>
      </c>
      <c r="K2111" t="s">
        <v>131</v>
      </c>
      <c r="L2111">
        <v>63</v>
      </c>
      <c r="M2111">
        <v>0.18</v>
      </c>
      <c r="N2111">
        <v>0.24</v>
      </c>
      <c r="O2111">
        <v>0.42</v>
      </c>
      <c r="P2111">
        <v>0</v>
      </c>
      <c r="Q2111">
        <v>103</v>
      </c>
      <c r="R2111">
        <v>64</v>
      </c>
      <c r="S2111">
        <v>153</v>
      </c>
      <c r="T2111">
        <v>24</v>
      </c>
      <c r="U2111">
        <v>55</v>
      </c>
      <c r="V2111">
        <v>21</v>
      </c>
      <c r="W2111">
        <v>23</v>
      </c>
      <c r="X2111" t="s">
        <v>132</v>
      </c>
      <c r="Y2111">
        <v>52</v>
      </c>
      <c r="Z2111">
        <v>26</v>
      </c>
      <c r="AA2111">
        <v>16</v>
      </c>
      <c r="AB2111">
        <v>138</v>
      </c>
    </row>
    <row r="2112" spans="1:28" x14ac:dyDescent="0.2">
      <c r="A2112" s="4">
        <v>38566359</v>
      </c>
      <c r="B2112" s="1">
        <v>43660</v>
      </c>
      <c r="C2112" s="13">
        <v>0.58936793981481483</v>
      </c>
      <c r="D2112" t="s">
        <v>129</v>
      </c>
      <c r="E2112" t="s">
        <v>130</v>
      </c>
      <c r="F2112">
        <v>2.2799999999999998</v>
      </c>
      <c r="G2112" t="s">
        <v>130</v>
      </c>
      <c r="H2112">
        <v>35.686</v>
      </c>
      <c r="I2112">
        <v>-117.468</v>
      </c>
      <c r="J2112">
        <v>2.4</v>
      </c>
      <c r="K2112" t="s">
        <v>131</v>
      </c>
      <c r="L2112">
        <v>63</v>
      </c>
      <c r="M2112">
        <v>0.18</v>
      </c>
      <c r="N2112">
        <v>0.21</v>
      </c>
      <c r="O2112">
        <v>0.28999999999999998</v>
      </c>
      <c r="P2112">
        <v>0</v>
      </c>
      <c r="Q2112">
        <v>315</v>
      </c>
      <c r="R2112">
        <v>89</v>
      </c>
      <c r="S2112">
        <v>147</v>
      </c>
      <c r="T2112">
        <v>17</v>
      </c>
      <c r="U2112">
        <v>24</v>
      </c>
      <c r="V2112">
        <v>20</v>
      </c>
      <c r="W2112">
        <v>21</v>
      </c>
      <c r="X2112" t="s">
        <v>131</v>
      </c>
      <c r="Y2112">
        <v>95</v>
      </c>
      <c r="Z2112">
        <v>62</v>
      </c>
      <c r="AA2112">
        <v>19</v>
      </c>
      <c r="AB2112">
        <v>82</v>
      </c>
    </row>
    <row r="2113" spans="1:28" x14ac:dyDescent="0.2">
      <c r="A2113" s="4">
        <v>38566367</v>
      </c>
      <c r="B2113" s="1">
        <v>43660</v>
      </c>
      <c r="C2113" s="13">
        <v>0.59040347222222223</v>
      </c>
      <c r="D2113" t="s">
        <v>129</v>
      </c>
      <c r="E2113" t="s">
        <v>130</v>
      </c>
      <c r="F2113">
        <v>2.1</v>
      </c>
      <c r="G2113" t="s">
        <v>130</v>
      </c>
      <c r="H2113">
        <v>35.853000000000002</v>
      </c>
      <c r="I2113">
        <v>-117.68300000000001</v>
      </c>
      <c r="J2113">
        <v>5.4</v>
      </c>
      <c r="K2113" t="s">
        <v>131</v>
      </c>
      <c r="L2113">
        <v>62</v>
      </c>
      <c r="M2113">
        <v>0.2</v>
      </c>
      <c r="N2113">
        <v>0.23</v>
      </c>
      <c r="O2113">
        <v>0.86</v>
      </c>
      <c r="P2113">
        <v>0</v>
      </c>
      <c r="Q2113">
        <v>334</v>
      </c>
      <c r="R2113">
        <v>86</v>
      </c>
      <c r="S2113">
        <v>173</v>
      </c>
      <c r="T2113">
        <v>14</v>
      </c>
      <c r="U2113">
        <v>13</v>
      </c>
      <c r="V2113">
        <v>19</v>
      </c>
      <c r="W2113">
        <v>18</v>
      </c>
      <c r="X2113" t="s">
        <v>131</v>
      </c>
      <c r="Y2113">
        <v>98</v>
      </c>
      <c r="Z2113">
        <v>58</v>
      </c>
      <c r="AA2113">
        <v>15</v>
      </c>
      <c r="AB2113">
        <v>39</v>
      </c>
    </row>
    <row r="2114" spans="1:28" x14ac:dyDescent="0.2">
      <c r="A2114" s="4">
        <v>38566487</v>
      </c>
      <c r="B2114" s="1">
        <v>43660</v>
      </c>
      <c r="C2114" s="13">
        <v>0.60467395833333326</v>
      </c>
      <c r="D2114" t="s">
        <v>129</v>
      </c>
      <c r="E2114" t="s">
        <v>130</v>
      </c>
      <c r="F2114">
        <v>2.0099999999999998</v>
      </c>
      <c r="G2114" t="s">
        <v>130</v>
      </c>
      <c r="H2114">
        <v>35.945</v>
      </c>
      <c r="I2114">
        <v>-117.69199999999999</v>
      </c>
      <c r="J2114">
        <v>2.6</v>
      </c>
      <c r="K2114" t="s">
        <v>131</v>
      </c>
      <c r="L2114">
        <v>48</v>
      </c>
      <c r="M2114">
        <v>0.17</v>
      </c>
      <c r="N2114">
        <v>0.18</v>
      </c>
      <c r="O2114">
        <v>0.24</v>
      </c>
      <c r="P2114">
        <v>0</v>
      </c>
      <c r="Q2114">
        <v>47</v>
      </c>
      <c r="R2114">
        <v>87</v>
      </c>
      <c r="S2114">
        <v>74</v>
      </c>
      <c r="T2114">
        <v>26</v>
      </c>
      <c r="U2114">
        <v>35</v>
      </c>
      <c r="V2114">
        <v>16</v>
      </c>
      <c r="W2114">
        <v>11</v>
      </c>
      <c r="X2114" t="s">
        <v>133</v>
      </c>
      <c r="Y2114">
        <v>73</v>
      </c>
      <c r="Z2114">
        <v>65</v>
      </c>
      <c r="AA2114">
        <v>15</v>
      </c>
      <c r="AB2114">
        <v>33</v>
      </c>
    </row>
    <row r="2115" spans="1:28" x14ac:dyDescent="0.2">
      <c r="A2115" s="4">
        <v>38566951</v>
      </c>
      <c r="B2115" s="1">
        <v>43660</v>
      </c>
      <c r="C2115" s="13">
        <v>0.65233310185185178</v>
      </c>
      <c r="D2115" t="s">
        <v>129</v>
      </c>
      <c r="E2115" t="s">
        <v>130</v>
      </c>
      <c r="F2115">
        <v>2.42</v>
      </c>
      <c r="G2115" t="s">
        <v>130</v>
      </c>
      <c r="H2115">
        <v>35.771000000000001</v>
      </c>
      <c r="I2115">
        <v>-117.602</v>
      </c>
      <c r="J2115">
        <v>3</v>
      </c>
      <c r="K2115" t="s">
        <v>131</v>
      </c>
      <c r="L2115">
        <v>64</v>
      </c>
      <c r="M2115">
        <v>0.18</v>
      </c>
      <c r="N2115">
        <v>0.22</v>
      </c>
      <c r="O2115">
        <v>0.3</v>
      </c>
      <c r="P2115">
        <v>0</v>
      </c>
      <c r="Q2115">
        <v>158</v>
      </c>
      <c r="R2115">
        <v>84</v>
      </c>
      <c r="S2115">
        <v>-154</v>
      </c>
      <c r="T2115">
        <v>28</v>
      </c>
      <c r="U2115">
        <v>25</v>
      </c>
      <c r="V2115">
        <v>23</v>
      </c>
      <c r="W2115">
        <v>18</v>
      </c>
      <c r="X2115" t="s">
        <v>133</v>
      </c>
      <c r="Y2115">
        <v>79</v>
      </c>
      <c r="Z2115">
        <v>71</v>
      </c>
      <c r="AA2115">
        <v>18</v>
      </c>
      <c r="AB2115">
        <v>36</v>
      </c>
    </row>
    <row r="2116" spans="1:28" x14ac:dyDescent="0.2">
      <c r="A2116" s="4">
        <v>38567047</v>
      </c>
      <c r="B2116" s="1">
        <v>43660</v>
      </c>
      <c r="C2116" s="13">
        <v>0.66299479166666664</v>
      </c>
      <c r="D2116" t="s">
        <v>129</v>
      </c>
      <c r="E2116" t="s">
        <v>130</v>
      </c>
      <c r="F2116">
        <v>2.0099999999999998</v>
      </c>
      <c r="G2116" t="s">
        <v>130</v>
      </c>
      <c r="H2116">
        <v>35.646999999999998</v>
      </c>
      <c r="I2116">
        <v>-117.46</v>
      </c>
      <c r="J2116">
        <v>2.4</v>
      </c>
      <c r="K2116" t="s">
        <v>131</v>
      </c>
      <c r="L2116">
        <v>36</v>
      </c>
      <c r="M2116">
        <v>0.15</v>
      </c>
      <c r="N2116">
        <v>0.18</v>
      </c>
      <c r="O2116">
        <v>0.3</v>
      </c>
      <c r="P2116">
        <v>0</v>
      </c>
      <c r="Q2116">
        <v>308</v>
      </c>
      <c r="R2116">
        <v>77</v>
      </c>
      <c r="S2116">
        <v>150</v>
      </c>
      <c r="T2116">
        <v>33</v>
      </c>
      <c r="U2116">
        <v>34</v>
      </c>
      <c r="V2116">
        <v>19</v>
      </c>
      <c r="W2116">
        <v>11</v>
      </c>
      <c r="X2116" t="s">
        <v>133</v>
      </c>
      <c r="Y2116">
        <v>65</v>
      </c>
      <c r="Z2116">
        <v>69</v>
      </c>
      <c r="AA2116">
        <v>7</v>
      </c>
      <c r="AB2116">
        <v>41</v>
      </c>
    </row>
    <row r="2117" spans="1:28" x14ac:dyDescent="0.2">
      <c r="A2117" s="4">
        <v>38567767</v>
      </c>
      <c r="B2117" s="1">
        <v>43660</v>
      </c>
      <c r="C2117" s="13">
        <v>0.75247199074074078</v>
      </c>
      <c r="D2117" t="s">
        <v>129</v>
      </c>
      <c r="E2117" t="s">
        <v>130</v>
      </c>
      <c r="F2117">
        <v>2.42</v>
      </c>
      <c r="G2117" t="s">
        <v>130</v>
      </c>
      <c r="H2117">
        <v>35.682000000000002</v>
      </c>
      <c r="I2117">
        <v>-117.50700000000001</v>
      </c>
      <c r="J2117">
        <v>10.1</v>
      </c>
      <c r="K2117" t="s">
        <v>131</v>
      </c>
      <c r="L2117">
        <v>61</v>
      </c>
      <c r="M2117">
        <v>0.18</v>
      </c>
      <c r="N2117">
        <v>0.24</v>
      </c>
      <c r="O2117">
        <v>0.41</v>
      </c>
      <c r="P2117">
        <v>0</v>
      </c>
      <c r="Q2117">
        <v>139</v>
      </c>
      <c r="R2117">
        <v>59</v>
      </c>
      <c r="S2117">
        <v>-141</v>
      </c>
      <c r="T2117">
        <v>22</v>
      </c>
      <c r="U2117">
        <v>33</v>
      </c>
      <c r="V2117">
        <v>21</v>
      </c>
      <c r="W2117">
        <v>19</v>
      </c>
      <c r="X2117" t="s">
        <v>133</v>
      </c>
      <c r="Y2117">
        <v>80</v>
      </c>
      <c r="Z2117">
        <v>28</v>
      </c>
      <c r="AA2117">
        <v>25</v>
      </c>
      <c r="AB2117">
        <v>125</v>
      </c>
    </row>
    <row r="2118" spans="1:28" x14ac:dyDescent="0.2">
      <c r="A2118" s="4">
        <v>38567791</v>
      </c>
      <c r="B2118" s="1">
        <v>43660</v>
      </c>
      <c r="C2118" s="13">
        <v>0.75555648148148158</v>
      </c>
      <c r="D2118" t="s">
        <v>129</v>
      </c>
      <c r="E2118" t="s">
        <v>130</v>
      </c>
      <c r="F2118">
        <v>2.35</v>
      </c>
      <c r="G2118" t="s">
        <v>130</v>
      </c>
      <c r="H2118">
        <v>35.645000000000003</v>
      </c>
      <c r="I2118">
        <v>-117.471</v>
      </c>
      <c r="J2118">
        <v>4.9000000000000004</v>
      </c>
      <c r="K2118" t="s">
        <v>131</v>
      </c>
      <c r="L2118">
        <v>58</v>
      </c>
      <c r="M2118">
        <v>0.17</v>
      </c>
      <c r="N2118">
        <v>0.22</v>
      </c>
      <c r="O2118">
        <v>0.37</v>
      </c>
      <c r="P2118">
        <v>0</v>
      </c>
      <c r="Q2118">
        <v>354</v>
      </c>
      <c r="R2118">
        <v>56</v>
      </c>
      <c r="S2118">
        <v>174</v>
      </c>
      <c r="T2118">
        <v>13</v>
      </c>
      <c r="U2118">
        <v>13</v>
      </c>
      <c r="V2118">
        <v>21</v>
      </c>
      <c r="W2118">
        <v>20</v>
      </c>
      <c r="X2118" t="s">
        <v>131</v>
      </c>
      <c r="Y2118">
        <v>100</v>
      </c>
      <c r="Z2118">
        <v>58</v>
      </c>
      <c r="AA2118">
        <v>23</v>
      </c>
      <c r="AB2118">
        <v>48</v>
      </c>
    </row>
    <row r="2119" spans="1:28" x14ac:dyDescent="0.2">
      <c r="A2119" s="4">
        <v>38567831</v>
      </c>
      <c r="B2119" s="1">
        <v>43660</v>
      </c>
      <c r="C2119" s="13">
        <v>0.76164722222222225</v>
      </c>
      <c r="D2119" t="s">
        <v>129</v>
      </c>
      <c r="E2119" t="s">
        <v>130</v>
      </c>
      <c r="F2119">
        <v>2.17</v>
      </c>
      <c r="G2119" t="s">
        <v>130</v>
      </c>
      <c r="H2119">
        <v>35.880000000000003</v>
      </c>
      <c r="I2119">
        <v>-117.681</v>
      </c>
      <c r="J2119">
        <v>4.8</v>
      </c>
      <c r="K2119" t="s">
        <v>131</v>
      </c>
      <c r="L2119">
        <v>53</v>
      </c>
      <c r="M2119">
        <v>0.15</v>
      </c>
      <c r="N2119">
        <v>0.17</v>
      </c>
      <c r="O2119">
        <v>0.45</v>
      </c>
      <c r="P2119">
        <v>0</v>
      </c>
      <c r="Q2119">
        <v>325</v>
      </c>
      <c r="R2119">
        <v>84</v>
      </c>
      <c r="S2119">
        <v>156</v>
      </c>
      <c r="T2119">
        <v>26</v>
      </c>
      <c r="U2119">
        <v>25</v>
      </c>
      <c r="V2119">
        <v>18</v>
      </c>
      <c r="W2119">
        <v>19</v>
      </c>
      <c r="X2119" t="s">
        <v>133</v>
      </c>
      <c r="Y2119">
        <v>81</v>
      </c>
      <c r="Z2119">
        <v>45</v>
      </c>
      <c r="AA2119">
        <v>13</v>
      </c>
      <c r="AB2119">
        <v>56</v>
      </c>
    </row>
    <row r="2120" spans="1:28" x14ac:dyDescent="0.2">
      <c r="A2120" s="4">
        <v>38567847</v>
      </c>
      <c r="B2120" s="1">
        <v>43660</v>
      </c>
      <c r="C2120" s="13">
        <v>0.7633054398148148</v>
      </c>
      <c r="D2120" t="s">
        <v>129</v>
      </c>
      <c r="E2120" t="s">
        <v>130</v>
      </c>
      <c r="F2120">
        <v>2.2000000000000002</v>
      </c>
      <c r="G2120" t="s">
        <v>130</v>
      </c>
      <c r="H2120">
        <v>35.664000000000001</v>
      </c>
      <c r="I2120">
        <v>-117.529</v>
      </c>
      <c r="J2120">
        <v>3.9</v>
      </c>
      <c r="K2120" t="s">
        <v>131</v>
      </c>
      <c r="L2120">
        <v>59</v>
      </c>
      <c r="M2120">
        <v>0.16</v>
      </c>
      <c r="N2120">
        <v>0.19</v>
      </c>
      <c r="O2120">
        <v>0.47</v>
      </c>
      <c r="P2120">
        <v>0</v>
      </c>
      <c r="Q2120">
        <v>346</v>
      </c>
      <c r="R2120">
        <v>73</v>
      </c>
      <c r="S2120">
        <v>168</v>
      </c>
      <c r="T2120">
        <v>25</v>
      </c>
      <c r="U2120">
        <v>31</v>
      </c>
      <c r="V2120">
        <v>24</v>
      </c>
      <c r="W2120">
        <v>10</v>
      </c>
      <c r="X2120" t="s">
        <v>133</v>
      </c>
      <c r="Y2120">
        <v>67</v>
      </c>
      <c r="Z2120">
        <v>69</v>
      </c>
      <c r="AA2120">
        <v>23</v>
      </c>
      <c r="AB2120">
        <v>54</v>
      </c>
    </row>
    <row r="2121" spans="1:28" x14ac:dyDescent="0.2">
      <c r="A2121" s="4">
        <v>38568103</v>
      </c>
      <c r="B2121" s="1">
        <v>43660</v>
      </c>
      <c r="C2121" s="13">
        <v>0.7946019675925925</v>
      </c>
      <c r="D2121" t="s">
        <v>129</v>
      </c>
      <c r="E2121" t="s">
        <v>130</v>
      </c>
      <c r="F2121">
        <v>2</v>
      </c>
      <c r="G2121" t="s">
        <v>130</v>
      </c>
      <c r="H2121">
        <v>35.911000000000001</v>
      </c>
      <c r="I2121">
        <v>-117.697</v>
      </c>
      <c r="J2121">
        <v>2.2999999999999998</v>
      </c>
      <c r="K2121" t="s">
        <v>131</v>
      </c>
      <c r="L2121">
        <v>51</v>
      </c>
      <c r="M2121">
        <v>0.14000000000000001</v>
      </c>
      <c r="N2121">
        <v>0.15</v>
      </c>
      <c r="O2121">
        <v>0.26</v>
      </c>
      <c r="P2121">
        <v>0</v>
      </c>
      <c r="Q2121">
        <v>344</v>
      </c>
      <c r="R2121">
        <v>76</v>
      </c>
      <c r="S2121">
        <v>178</v>
      </c>
      <c r="T2121">
        <v>34</v>
      </c>
      <c r="U2121">
        <v>32</v>
      </c>
      <c r="V2121">
        <v>16</v>
      </c>
      <c r="W2121">
        <v>22</v>
      </c>
      <c r="X2121" t="s">
        <v>133</v>
      </c>
      <c r="Y2121">
        <v>61</v>
      </c>
      <c r="Z2121">
        <v>68</v>
      </c>
      <c r="AA2121">
        <v>14</v>
      </c>
      <c r="AB2121">
        <v>42</v>
      </c>
    </row>
    <row r="2122" spans="1:28" x14ac:dyDescent="0.2">
      <c r="A2122" s="4">
        <v>38568471</v>
      </c>
      <c r="B2122" s="1">
        <v>43660</v>
      </c>
      <c r="C2122" s="13">
        <v>0.85910462962962963</v>
      </c>
      <c r="D2122" t="s">
        <v>129</v>
      </c>
      <c r="E2122" t="s">
        <v>130</v>
      </c>
      <c r="F2122">
        <v>3.14</v>
      </c>
      <c r="G2122" t="s">
        <v>130</v>
      </c>
      <c r="H2122">
        <v>35.764000000000003</v>
      </c>
      <c r="I2122">
        <v>-117.57899999999999</v>
      </c>
      <c r="J2122">
        <v>6.3</v>
      </c>
      <c r="K2122" t="s">
        <v>131</v>
      </c>
      <c r="L2122">
        <v>119</v>
      </c>
      <c r="M2122">
        <v>0.13</v>
      </c>
      <c r="N2122">
        <v>0.1</v>
      </c>
      <c r="O2122">
        <v>0.31</v>
      </c>
      <c r="P2122">
        <v>0</v>
      </c>
      <c r="Q2122">
        <v>141</v>
      </c>
      <c r="R2122">
        <v>61</v>
      </c>
      <c r="S2122">
        <v>-145</v>
      </c>
      <c r="T2122">
        <v>10</v>
      </c>
      <c r="U2122">
        <v>11</v>
      </c>
      <c r="V2122">
        <v>48</v>
      </c>
      <c r="W2122">
        <v>10</v>
      </c>
      <c r="X2122" t="s">
        <v>131</v>
      </c>
      <c r="Y2122">
        <v>100</v>
      </c>
      <c r="Z2122">
        <v>28</v>
      </c>
      <c r="AA2122">
        <v>43</v>
      </c>
      <c r="AB2122">
        <v>124</v>
      </c>
    </row>
    <row r="2123" spans="1:28" ht="17" x14ac:dyDescent="0.25">
      <c r="A2123" s="3">
        <v>38568727</v>
      </c>
      <c r="B2123" s="1">
        <v>43660</v>
      </c>
      <c r="C2123" s="13">
        <v>0.89333865740740748</v>
      </c>
      <c r="D2123" t="s">
        <v>129</v>
      </c>
      <c r="E2123" t="s">
        <v>130</v>
      </c>
      <c r="F2123">
        <v>2</v>
      </c>
      <c r="G2123" t="s">
        <v>130</v>
      </c>
      <c r="H2123">
        <v>35.863999999999997</v>
      </c>
      <c r="I2123">
        <v>-117.697</v>
      </c>
      <c r="J2123">
        <v>5.6</v>
      </c>
      <c r="K2123" t="s">
        <v>131</v>
      </c>
      <c r="L2123">
        <v>50</v>
      </c>
      <c r="M2123">
        <v>0.17</v>
      </c>
      <c r="N2123">
        <v>0.22</v>
      </c>
      <c r="O2123">
        <v>0.83</v>
      </c>
      <c r="P2123">
        <v>0</v>
      </c>
      <c r="Q2123">
        <v>348</v>
      </c>
      <c r="R2123">
        <v>78</v>
      </c>
      <c r="S2123">
        <v>-149</v>
      </c>
      <c r="T2123">
        <v>25</v>
      </c>
      <c r="U2123">
        <v>49</v>
      </c>
      <c r="V2123">
        <v>18</v>
      </c>
      <c r="W2123">
        <v>32</v>
      </c>
      <c r="X2123" t="s">
        <v>134</v>
      </c>
      <c r="Y2123">
        <v>47</v>
      </c>
      <c r="Z2123">
        <v>29</v>
      </c>
      <c r="AA2123">
        <v>13</v>
      </c>
      <c r="AB2123">
        <v>114</v>
      </c>
    </row>
    <row r="2124" spans="1:28" ht="17" x14ac:dyDescent="0.25">
      <c r="A2124" s="3">
        <v>38568871</v>
      </c>
      <c r="B2124" s="1">
        <v>43660</v>
      </c>
      <c r="C2124" s="13">
        <v>0.91342118055555555</v>
      </c>
      <c r="D2124" t="s">
        <v>129</v>
      </c>
      <c r="E2124" t="s">
        <v>130</v>
      </c>
      <c r="F2124">
        <v>2.12</v>
      </c>
      <c r="G2124" t="s">
        <v>130</v>
      </c>
      <c r="H2124">
        <v>35.61</v>
      </c>
      <c r="I2124">
        <v>-117.468</v>
      </c>
      <c r="J2124">
        <v>2.2999999999999998</v>
      </c>
      <c r="K2124" t="s">
        <v>131</v>
      </c>
      <c r="L2124">
        <v>56</v>
      </c>
      <c r="M2124">
        <v>0.19</v>
      </c>
      <c r="N2124">
        <v>0.22</v>
      </c>
      <c r="O2124">
        <v>0.27</v>
      </c>
      <c r="P2124">
        <v>0</v>
      </c>
      <c r="Q2124">
        <v>217</v>
      </c>
      <c r="R2124">
        <v>22</v>
      </c>
      <c r="S2124">
        <v>-77</v>
      </c>
      <c r="T2124">
        <v>34</v>
      </c>
      <c r="U2124">
        <v>38</v>
      </c>
      <c r="V2124">
        <v>28</v>
      </c>
      <c r="W2124">
        <v>24</v>
      </c>
      <c r="X2124" t="s">
        <v>132</v>
      </c>
      <c r="Y2124">
        <v>62</v>
      </c>
      <c r="Z2124">
        <v>68</v>
      </c>
      <c r="AA2124">
        <v>21</v>
      </c>
      <c r="AB2124">
        <v>53</v>
      </c>
    </row>
    <row r="2125" spans="1:28" x14ac:dyDescent="0.2">
      <c r="A2125" s="4">
        <v>38568903</v>
      </c>
      <c r="B2125" s="1">
        <v>43660</v>
      </c>
      <c r="C2125" s="13">
        <v>0.91789502314814808</v>
      </c>
      <c r="D2125" t="s">
        <v>129</v>
      </c>
      <c r="E2125" t="s">
        <v>130</v>
      </c>
      <c r="F2125">
        <v>2.5499999999999998</v>
      </c>
      <c r="G2125" t="s">
        <v>130</v>
      </c>
      <c r="H2125">
        <v>35.621000000000002</v>
      </c>
      <c r="I2125">
        <v>-117.438</v>
      </c>
      <c r="J2125">
        <v>7.4</v>
      </c>
      <c r="K2125" t="s">
        <v>132</v>
      </c>
      <c r="L2125">
        <v>67</v>
      </c>
      <c r="M2125">
        <v>0.28999999999999998</v>
      </c>
      <c r="N2125">
        <v>0.34</v>
      </c>
      <c r="O2125">
        <v>31.61</v>
      </c>
      <c r="P2125">
        <v>0</v>
      </c>
      <c r="Q2125">
        <v>289</v>
      </c>
      <c r="R2125">
        <v>68</v>
      </c>
      <c r="S2125">
        <v>179</v>
      </c>
      <c r="T2125">
        <v>20</v>
      </c>
      <c r="U2125">
        <v>16</v>
      </c>
      <c r="V2125">
        <v>28</v>
      </c>
      <c r="W2125">
        <v>11</v>
      </c>
      <c r="X2125" t="s">
        <v>131</v>
      </c>
      <c r="Y2125">
        <v>95</v>
      </c>
      <c r="Z2125">
        <v>26</v>
      </c>
      <c r="AA2125">
        <v>24</v>
      </c>
      <c r="AB2125">
        <v>131</v>
      </c>
    </row>
    <row r="2126" spans="1:28" x14ac:dyDescent="0.2">
      <c r="A2126" s="4">
        <v>38568991</v>
      </c>
      <c r="B2126" s="1">
        <v>43660</v>
      </c>
      <c r="C2126" s="13">
        <v>0.93227812499999996</v>
      </c>
      <c r="D2126" t="s">
        <v>129</v>
      </c>
      <c r="E2126" t="s">
        <v>130</v>
      </c>
      <c r="F2126">
        <v>2.93</v>
      </c>
      <c r="G2126" t="s">
        <v>130</v>
      </c>
      <c r="H2126">
        <v>35.613999999999997</v>
      </c>
      <c r="I2126">
        <v>-117.465</v>
      </c>
      <c r="J2126">
        <v>2.9</v>
      </c>
      <c r="K2126" t="s">
        <v>131</v>
      </c>
      <c r="L2126">
        <v>94</v>
      </c>
      <c r="M2126">
        <v>0.13</v>
      </c>
      <c r="N2126">
        <v>0.11</v>
      </c>
      <c r="O2126">
        <v>0.14000000000000001</v>
      </c>
      <c r="P2126">
        <v>0</v>
      </c>
      <c r="Q2126">
        <v>155</v>
      </c>
      <c r="R2126">
        <v>71</v>
      </c>
      <c r="S2126">
        <v>176</v>
      </c>
      <c r="T2126">
        <v>10</v>
      </c>
      <c r="U2126">
        <v>11</v>
      </c>
      <c r="V2126">
        <v>38</v>
      </c>
      <c r="W2126">
        <v>3</v>
      </c>
      <c r="X2126" t="s">
        <v>131</v>
      </c>
      <c r="Y2126">
        <v>100</v>
      </c>
      <c r="Z2126">
        <v>69</v>
      </c>
      <c r="AA2126">
        <v>35</v>
      </c>
      <c r="AB2126">
        <v>48</v>
      </c>
    </row>
    <row r="2127" spans="1:28" x14ac:dyDescent="0.2">
      <c r="A2127" s="4">
        <v>38569055</v>
      </c>
      <c r="B2127" s="1">
        <v>43660</v>
      </c>
      <c r="C2127" s="13">
        <v>0.94312245370370373</v>
      </c>
      <c r="D2127" t="s">
        <v>129</v>
      </c>
      <c r="E2127" t="s">
        <v>130</v>
      </c>
      <c r="F2127">
        <v>3.4</v>
      </c>
      <c r="G2127" t="s">
        <v>130</v>
      </c>
      <c r="H2127">
        <v>35.594000000000001</v>
      </c>
      <c r="I2127">
        <v>-117.381</v>
      </c>
      <c r="J2127">
        <v>6.1</v>
      </c>
      <c r="K2127" t="s">
        <v>131</v>
      </c>
      <c r="L2127">
        <v>105</v>
      </c>
      <c r="M2127">
        <v>0.14000000000000001</v>
      </c>
      <c r="N2127">
        <v>0.13</v>
      </c>
      <c r="O2127">
        <v>0.23</v>
      </c>
      <c r="P2127">
        <v>0</v>
      </c>
      <c r="Q2127">
        <v>278</v>
      </c>
      <c r="R2127">
        <v>71</v>
      </c>
      <c r="S2127">
        <v>168</v>
      </c>
      <c r="T2127">
        <v>11</v>
      </c>
      <c r="U2127">
        <v>12</v>
      </c>
      <c r="V2127">
        <v>42</v>
      </c>
      <c r="W2127">
        <v>10</v>
      </c>
      <c r="X2127" t="s">
        <v>131</v>
      </c>
      <c r="Y2127">
        <v>100</v>
      </c>
      <c r="Z2127">
        <v>29</v>
      </c>
      <c r="AA2127">
        <v>38</v>
      </c>
      <c r="AB2127">
        <v>112</v>
      </c>
    </row>
    <row r="2128" spans="1:28" x14ac:dyDescent="0.2">
      <c r="A2128" s="4">
        <v>38569103</v>
      </c>
      <c r="B2128" s="1">
        <v>43660</v>
      </c>
      <c r="C2128" s="13">
        <v>0.95396990740740739</v>
      </c>
      <c r="D2128" t="s">
        <v>129</v>
      </c>
      <c r="E2128" t="s">
        <v>130</v>
      </c>
      <c r="F2128">
        <v>2.44</v>
      </c>
      <c r="G2128" t="s">
        <v>130</v>
      </c>
      <c r="H2128">
        <v>35.978000000000002</v>
      </c>
      <c r="I2128">
        <v>-117.35299999999999</v>
      </c>
      <c r="J2128">
        <v>4.5999999999999996</v>
      </c>
      <c r="K2128" t="s">
        <v>131</v>
      </c>
      <c r="L2128">
        <v>50</v>
      </c>
      <c r="M2128">
        <v>0.16</v>
      </c>
      <c r="N2128">
        <v>0.24</v>
      </c>
      <c r="O2128">
        <v>0.76</v>
      </c>
      <c r="P2128">
        <v>0</v>
      </c>
      <c r="Q2128">
        <v>296</v>
      </c>
      <c r="R2128">
        <v>70</v>
      </c>
      <c r="S2128">
        <v>-175</v>
      </c>
      <c r="T2128">
        <v>20</v>
      </c>
      <c r="U2128">
        <v>26</v>
      </c>
      <c r="V2128">
        <v>17</v>
      </c>
      <c r="W2128">
        <v>15</v>
      </c>
      <c r="X2128" t="s">
        <v>131</v>
      </c>
      <c r="Y2128">
        <v>89</v>
      </c>
      <c r="Z2128">
        <v>56</v>
      </c>
      <c r="AA2128">
        <v>14</v>
      </c>
      <c r="AB2128">
        <v>70</v>
      </c>
    </row>
    <row r="2129" spans="1:28" x14ac:dyDescent="0.2">
      <c r="A2129" s="4">
        <v>38569463</v>
      </c>
      <c r="B2129" s="1">
        <v>43661</v>
      </c>
      <c r="C2129" s="13">
        <v>1.1320138888888888E-2</v>
      </c>
      <c r="D2129" t="s">
        <v>129</v>
      </c>
      <c r="E2129" t="s">
        <v>130</v>
      </c>
      <c r="F2129">
        <v>2.5499999999999998</v>
      </c>
      <c r="G2129" t="s">
        <v>130</v>
      </c>
      <c r="H2129">
        <v>35.692999999999998</v>
      </c>
      <c r="I2129">
        <v>-117.55</v>
      </c>
      <c r="J2129">
        <v>4</v>
      </c>
      <c r="K2129" t="s">
        <v>131</v>
      </c>
      <c r="L2129">
        <v>86</v>
      </c>
      <c r="M2129">
        <v>0.15</v>
      </c>
      <c r="N2129">
        <v>0.14000000000000001</v>
      </c>
      <c r="O2129">
        <v>0.3</v>
      </c>
      <c r="P2129">
        <v>0</v>
      </c>
      <c r="Q2129">
        <v>342</v>
      </c>
      <c r="R2129">
        <v>86</v>
      </c>
      <c r="S2129">
        <v>174</v>
      </c>
      <c r="T2129">
        <v>15</v>
      </c>
      <c r="U2129">
        <v>15</v>
      </c>
      <c r="V2129">
        <v>27</v>
      </c>
      <c r="W2129">
        <v>10</v>
      </c>
      <c r="X2129" t="s">
        <v>131</v>
      </c>
      <c r="Y2129">
        <v>100</v>
      </c>
      <c r="Z2129">
        <v>56</v>
      </c>
      <c r="AA2129">
        <v>28</v>
      </c>
      <c r="AB2129">
        <v>64</v>
      </c>
    </row>
    <row r="2130" spans="1:28" x14ac:dyDescent="0.2">
      <c r="A2130" s="4">
        <v>38569807</v>
      </c>
      <c r="B2130" s="1">
        <v>43661</v>
      </c>
      <c r="C2130" s="13">
        <v>6.1515162037037031E-2</v>
      </c>
      <c r="D2130" t="s">
        <v>129</v>
      </c>
      <c r="E2130" t="s">
        <v>130</v>
      </c>
      <c r="F2130">
        <v>2.14</v>
      </c>
      <c r="G2130" t="s">
        <v>130</v>
      </c>
      <c r="H2130">
        <v>35.688000000000002</v>
      </c>
      <c r="I2130">
        <v>-117.527</v>
      </c>
      <c r="J2130">
        <v>1.3</v>
      </c>
      <c r="K2130" t="s">
        <v>131</v>
      </c>
      <c r="L2130">
        <v>54</v>
      </c>
      <c r="M2130">
        <v>0.21</v>
      </c>
      <c r="N2130">
        <v>0.26</v>
      </c>
      <c r="O2130">
        <v>0.39</v>
      </c>
      <c r="P2130">
        <v>0</v>
      </c>
      <c r="Q2130">
        <v>303</v>
      </c>
      <c r="R2130">
        <v>70</v>
      </c>
      <c r="S2130">
        <v>175</v>
      </c>
      <c r="T2130">
        <v>25</v>
      </c>
      <c r="U2130">
        <v>23</v>
      </c>
      <c r="V2130">
        <v>16</v>
      </c>
      <c r="W2130">
        <v>30</v>
      </c>
      <c r="X2130" t="s">
        <v>131</v>
      </c>
      <c r="Y2130">
        <v>94</v>
      </c>
      <c r="Z2130">
        <v>68</v>
      </c>
      <c r="AA2130">
        <v>18</v>
      </c>
      <c r="AB2130">
        <v>74</v>
      </c>
    </row>
    <row r="2131" spans="1:28" x14ac:dyDescent="0.2">
      <c r="A2131" s="4">
        <v>38569887</v>
      </c>
      <c r="B2131" s="1">
        <v>43661</v>
      </c>
      <c r="C2131" s="13">
        <v>7.2430439814814812E-2</v>
      </c>
      <c r="D2131" t="s">
        <v>129</v>
      </c>
      <c r="E2131" t="s">
        <v>130</v>
      </c>
      <c r="F2131">
        <v>2.34</v>
      </c>
      <c r="G2131" t="s">
        <v>130</v>
      </c>
      <c r="H2131">
        <v>35.859000000000002</v>
      </c>
      <c r="I2131">
        <v>-117.681</v>
      </c>
      <c r="J2131">
        <v>7.1</v>
      </c>
      <c r="K2131" t="s">
        <v>131</v>
      </c>
      <c r="L2131">
        <v>56</v>
      </c>
      <c r="M2131">
        <v>0.2</v>
      </c>
      <c r="N2131">
        <v>0.24</v>
      </c>
      <c r="O2131">
        <v>0.95</v>
      </c>
      <c r="P2131">
        <v>0</v>
      </c>
      <c r="Q2131">
        <v>167</v>
      </c>
      <c r="R2131">
        <v>79</v>
      </c>
      <c r="S2131">
        <v>-138</v>
      </c>
      <c r="T2131">
        <v>25</v>
      </c>
      <c r="U2131">
        <v>24</v>
      </c>
      <c r="V2131">
        <v>21</v>
      </c>
      <c r="W2131">
        <v>21</v>
      </c>
      <c r="X2131" t="s">
        <v>133</v>
      </c>
      <c r="Y2131">
        <v>77</v>
      </c>
      <c r="Z2131">
        <v>29</v>
      </c>
      <c r="AA2131">
        <v>20</v>
      </c>
      <c r="AB2131">
        <v>100</v>
      </c>
    </row>
    <row r="2132" spans="1:28" x14ac:dyDescent="0.2">
      <c r="A2132" s="4">
        <v>38570039</v>
      </c>
      <c r="B2132" s="1">
        <v>43661</v>
      </c>
      <c r="C2132" s="13">
        <v>9.3376736111111122E-2</v>
      </c>
      <c r="D2132" t="s">
        <v>129</v>
      </c>
      <c r="E2132" t="s">
        <v>130</v>
      </c>
      <c r="F2132">
        <v>2.36</v>
      </c>
      <c r="G2132" t="s">
        <v>130</v>
      </c>
      <c r="H2132">
        <v>35.936</v>
      </c>
      <c r="I2132">
        <v>-117.699</v>
      </c>
      <c r="J2132">
        <v>2.5</v>
      </c>
      <c r="K2132" t="s">
        <v>131</v>
      </c>
      <c r="L2132">
        <v>39</v>
      </c>
      <c r="M2132">
        <v>0.14000000000000001</v>
      </c>
      <c r="N2132">
        <v>0.18</v>
      </c>
      <c r="O2132">
        <v>0.3</v>
      </c>
      <c r="P2132">
        <v>0</v>
      </c>
      <c r="Q2132">
        <v>336</v>
      </c>
      <c r="R2132">
        <v>89</v>
      </c>
      <c r="S2132">
        <v>160</v>
      </c>
      <c r="T2132">
        <v>22</v>
      </c>
      <c r="U2132">
        <v>22</v>
      </c>
      <c r="V2132">
        <v>22</v>
      </c>
      <c r="W2132">
        <v>6</v>
      </c>
      <c r="X2132" t="s">
        <v>131</v>
      </c>
      <c r="Y2132">
        <v>89</v>
      </c>
      <c r="Z2132">
        <v>66</v>
      </c>
      <c r="AA2132">
        <v>21</v>
      </c>
      <c r="AB2132">
        <v>37</v>
      </c>
    </row>
    <row r="2133" spans="1:28" x14ac:dyDescent="0.2">
      <c r="A2133" s="4">
        <v>38570063</v>
      </c>
      <c r="B2133" s="1">
        <v>43661</v>
      </c>
      <c r="C2133" s="13">
        <v>9.4537384259259269E-2</v>
      </c>
      <c r="D2133" t="s">
        <v>129</v>
      </c>
      <c r="E2133" t="s">
        <v>130</v>
      </c>
      <c r="F2133">
        <v>2.17</v>
      </c>
      <c r="G2133" t="s">
        <v>130</v>
      </c>
      <c r="H2133">
        <v>35.622999999999998</v>
      </c>
      <c r="I2133">
        <v>-117.49299999999999</v>
      </c>
      <c r="J2133">
        <v>10.6</v>
      </c>
      <c r="K2133" t="s">
        <v>131</v>
      </c>
      <c r="L2133">
        <v>57</v>
      </c>
      <c r="M2133">
        <v>0.17</v>
      </c>
      <c r="N2133">
        <v>0.21</v>
      </c>
      <c r="O2133">
        <v>0.32</v>
      </c>
      <c r="P2133">
        <v>0</v>
      </c>
      <c r="Q2133">
        <v>148</v>
      </c>
      <c r="R2133">
        <v>60</v>
      </c>
      <c r="S2133">
        <v>-123</v>
      </c>
      <c r="T2133">
        <v>35</v>
      </c>
      <c r="U2133">
        <v>29</v>
      </c>
      <c r="V2133">
        <v>18</v>
      </c>
      <c r="W2133">
        <v>30</v>
      </c>
      <c r="X2133" t="s">
        <v>133</v>
      </c>
      <c r="Y2133">
        <v>76</v>
      </c>
      <c r="Z2133">
        <v>27</v>
      </c>
      <c r="AA2133">
        <v>22</v>
      </c>
      <c r="AB2133">
        <v>137</v>
      </c>
    </row>
    <row r="2134" spans="1:28" x14ac:dyDescent="0.2">
      <c r="A2134" s="4">
        <v>38570255</v>
      </c>
      <c r="B2134" s="1">
        <v>43661</v>
      </c>
      <c r="C2134" s="13">
        <v>0.11991782407407407</v>
      </c>
      <c r="D2134" t="s">
        <v>129</v>
      </c>
      <c r="E2134" t="s">
        <v>130</v>
      </c>
      <c r="F2134">
        <v>2.0499999999999998</v>
      </c>
      <c r="G2134" t="s">
        <v>130</v>
      </c>
      <c r="H2134">
        <v>35.902000000000001</v>
      </c>
      <c r="I2134">
        <v>-117.703</v>
      </c>
      <c r="J2134">
        <v>2.2999999999999998</v>
      </c>
      <c r="K2134" t="s">
        <v>131</v>
      </c>
      <c r="L2134">
        <v>48</v>
      </c>
      <c r="M2134">
        <v>0.16</v>
      </c>
      <c r="N2134">
        <v>0.19</v>
      </c>
      <c r="O2134">
        <v>0.31</v>
      </c>
      <c r="P2134">
        <v>0</v>
      </c>
      <c r="Q2134">
        <v>148</v>
      </c>
      <c r="R2134">
        <v>83</v>
      </c>
      <c r="S2134">
        <v>-175</v>
      </c>
      <c r="T2134">
        <v>23</v>
      </c>
      <c r="U2134">
        <v>16</v>
      </c>
      <c r="V2134">
        <v>17</v>
      </c>
      <c r="W2134">
        <v>8</v>
      </c>
      <c r="X2134" t="s">
        <v>131</v>
      </c>
      <c r="Y2134">
        <v>95</v>
      </c>
      <c r="Z2134">
        <v>68</v>
      </c>
      <c r="AA2134">
        <v>14</v>
      </c>
      <c r="AB2134">
        <v>41</v>
      </c>
    </row>
    <row r="2135" spans="1:28" ht="17" x14ac:dyDescent="0.25">
      <c r="A2135" s="3">
        <v>38570271</v>
      </c>
      <c r="B2135" s="1">
        <v>43661</v>
      </c>
      <c r="C2135" s="13">
        <v>0.12129201388888888</v>
      </c>
      <c r="D2135" t="s">
        <v>129</v>
      </c>
      <c r="E2135" t="s">
        <v>130</v>
      </c>
      <c r="F2135">
        <v>3.64</v>
      </c>
      <c r="G2135" t="s">
        <v>47</v>
      </c>
      <c r="H2135">
        <v>35.664000000000001</v>
      </c>
      <c r="I2135">
        <v>-117.504</v>
      </c>
      <c r="J2135">
        <v>9.1999999999999993</v>
      </c>
      <c r="K2135" t="s">
        <v>131</v>
      </c>
      <c r="L2135">
        <v>144</v>
      </c>
      <c r="M2135">
        <v>0.14000000000000001</v>
      </c>
      <c r="N2135">
        <v>0.1</v>
      </c>
      <c r="O2135">
        <v>0.17</v>
      </c>
      <c r="P2135">
        <v>0</v>
      </c>
      <c r="Q2135">
        <v>344</v>
      </c>
      <c r="R2135">
        <v>78</v>
      </c>
      <c r="S2135">
        <v>-174</v>
      </c>
      <c r="T2135">
        <v>16</v>
      </c>
      <c r="U2135">
        <v>14</v>
      </c>
      <c r="V2135">
        <v>24</v>
      </c>
      <c r="W2135">
        <v>2</v>
      </c>
      <c r="X2135" t="s">
        <v>131</v>
      </c>
      <c r="Y2135">
        <v>100</v>
      </c>
      <c r="Z2135">
        <v>31</v>
      </c>
      <c r="AA2135">
        <v>43</v>
      </c>
      <c r="AB2135">
        <v>120</v>
      </c>
    </row>
    <row r="2136" spans="1:28" x14ac:dyDescent="0.2">
      <c r="A2136" s="4">
        <v>38570351</v>
      </c>
      <c r="B2136" s="1">
        <v>43661</v>
      </c>
      <c r="C2136" s="13">
        <v>0.13382268518518517</v>
      </c>
      <c r="D2136" t="s">
        <v>129</v>
      </c>
      <c r="E2136" t="s">
        <v>130</v>
      </c>
      <c r="F2136">
        <v>2.5</v>
      </c>
      <c r="G2136" t="s">
        <v>130</v>
      </c>
      <c r="H2136">
        <v>35.631</v>
      </c>
      <c r="I2136">
        <v>-117.434</v>
      </c>
      <c r="J2136">
        <v>4.4000000000000004</v>
      </c>
      <c r="K2136" t="s">
        <v>131</v>
      </c>
      <c r="L2136">
        <v>76</v>
      </c>
      <c r="M2136">
        <v>0.12</v>
      </c>
      <c r="N2136">
        <v>0.13</v>
      </c>
      <c r="O2136">
        <v>0.22</v>
      </c>
      <c r="P2136">
        <v>0</v>
      </c>
      <c r="Q2136">
        <v>326</v>
      </c>
      <c r="R2136">
        <v>74</v>
      </c>
      <c r="S2136">
        <v>169</v>
      </c>
      <c r="T2136">
        <v>13</v>
      </c>
      <c r="U2136">
        <v>12</v>
      </c>
      <c r="V2136">
        <v>33</v>
      </c>
      <c r="W2136">
        <v>9</v>
      </c>
      <c r="X2136" t="s">
        <v>131</v>
      </c>
      <c r="Y2136">
        <v>100</v>
      </c>
      <c r="Z2136">
        <v>52</v>
      </c>
      <c r="AA2136">
        <v>28</v>
      </c>
      <c r="AB2136">
        <v>69</v>
      </c>
    </row>
    <row r="2137" spans="1:28" x14ac:dyDescent="0.2">
      <c r="A2137" s="4">
        <v>38570415</v>
      </c>
      <c r="B2137" s="1">
        <v>43661</v>
      </c>
      <c r="C2137" s="13">
        <v>0.13861574074074073</v>
      </c>
      <c r="D2137" t="s">
        <v>129</v>
      </c>
      <c r="E2137" t="s">
        <v>130</v>
      </c>
      <c r="F2137">
        <v>2.15</v>
      </c>
      <c r="G2137" t="s">
        <v>130</v>
      </c>
      <c r="H2137">
        <v>35.933999999999997</v>
      </c>
      <c r="I2137">
        <v>-117.69799999999999</v>
      </c>
      <c r="J2137">
        <v>1.7</v>
      </c>
      <c r="K2137" t="s">
        <v>131</v>
      </c>
      <c r="L2137">
        <v>56</v>
      </c>
      <c r="M2137">
        <v>0.2</v>
      </c>
      <c r="N2137">
        <v>0.22</v>
      </c>
      <c r="O2137">
        <v>0.39</v>
      </c>
      <c r="P2137">
        <v>0</v>
      </c>
      <c r="Q2137">
        <v>153</v>
      </c>
      <c r="R2137">
        <v>81</v>
      </c>
      <c r="S2137">
        <v>-158</v>
      </c>
      <c r="T2137">
        <v>27</v>
      </c>
      <c r="U2137">
        <v>21</v>
      </c>
      <c r="V2137">
        <v>17</v>
      </c>
      <c r="W2137">
        <v>7</v>
      </c>
      <c r="X2137" t="s">
        <v>131</v>
      </c>
      <c r="Y2137">
        <v>87</v>
      </c>
      <c r="Z2137">
        <v>75</v>
      </c>
      <c r="AA2137">
        <v>15</v>
      </c>
      <c r="AB2137">
        <v>38</v>
      </c>
    </row>
    <row r="2138" spans="1:28" x14ac:dyDescent="0.2">
      <c r="A2138" s="4">
        <v>38570583</v>
      </c>
      <c r="B2138" s="1">
        <v>43661</v>
      </c>
      <c r="C2138" s="13">
        <v>0.16162893518518517</v>
      </c>
      <c r="D2138" t="s">
        <v>129</v>
      </c>
      <c r="E2138" t="s">
        <v>130</v>
      </c>
      <c r="F2138">
        <v>2.37</v>
      </c>
      <c r="G2138" t="s">
        <v>130</v>
      </c>
      <c r="H2138">
        <v>35.679000000000002</v>
      </c>
      <c r="I2138">
        <v>-117.53100000000001</v>
      </c>
      <c r="J2138">
        <v>7</v>
      </c>
      <c r="K2138" t="s">
        <v>131</v>
      </c>
      <c r="L2138">
        <v>57</v>
      </c>
      <c r="M2138">
        <v>0.2</v>
      </c>
      <c r="N2138">
        <v>0.25</v>
      </c>
      <c r="O2138">
        <v>0.52</v>
      </c>
      <c r="P2138">
        <v>0</v>
      </c>
      <c r="Q2138">
        <v>285</v>
      </c>
      <c r="R2138">
        <v>70</v>
      </c>
      <c r="S2138">
        <v>180</v>
      </c>
      <c r="T2138">
        <v>29</v>
      </c>
      <c r="U2138">
        <v>31</v>
      </c>
      <c r="V2138">
        <v>17</v>
      </c>
      <c r="W2138">
        <v>9</v>
      </c>
      <c r="X2138" t="s">
        <v>133</v>
      </c>
      <c r="Y2138">
        <v>69</v>
      </c>
      <c r="Z2138">
        <v>19</v>
      </c>
      <c r="AA2138">
        <v>17</v>
      </c>
      <c r="AB2138">
        <v>169</v>
      </c>
    </row>
    <row r="2139" spans="1:28" x14ac:dyDescent="0.2">
      <c r="A2139" s="4">
        <v>38570631</v>
      </c>
      <c r="B2139" s="1">
        <v>43661</v>
      </c>
      <c r="C2139" s="13">
        <v>0.16794675925925925</v>
      </c>
      <c r="D2139" t="s">
        <v>129</v>
      </c>
      <c r="E2139" t="s">
        <v>130</v>
      </c>
      <c r="F2139">
        <v>2.2000000000000002</v>
      </c>
      <c r="G2139" t="s">
        <v>130</v>
      </c>
      <c r="H2139">
        <v>35.700000000000003</v>
      </c>
      <c r="I2139">
        <v>-117.515</v>
      </c>
      <c r="J2139">
        <v>8.6</v>
      </c>
      <c r="K2139" t="s">
        <v>131</v>
      </c>
      <c r="L2139">
        <v>58</v>
      </c>
      <c r="M2139">
        <v>0.17</v>
      </c>
      <c r="N2139">
        <v>0.24</v>
      </c>
      <c r="O2139">
        <v>0.45</v>
      </c>
      <c r="P2139">
        <v>0</v>
      </c>
      <c r="Q2139">
        <v>15</v>
      </c>
      <c r="R2139">
        <v>77</v>
      </c>
      <c r="S2139">
        <v>-173</v>
      </c>
      <c r="T2139">
        <v>29</v>
      </c>
      <c r="U2139">
        <v>19</v>
      </c>
      <c r="V2139">
        <v>24</v>
      </c>
      <c r="W2139">
        <v>13</v>
      </c>
      <c r="X2139" t="s">
        <v>133</v>
      </c>
      <c r="Y2139">
        <v>78</v>
      </c>
      <c r="Z2139">
        <v>22</v>
      </c>
      <c r="AA2139">
        <v>22</v>
      </c>
      <c r="AB2139">
        <v>139</v>
      </c>
    </row>
    <row r="2140" spans="1:28" ht="17" x14ac:dyDescent="0.25">
      <c r="A2140" s="3">
        <v>37479549</v>
      </c>
      <c r="B2140" s="1">
        <v>43661</v>
      </c>
      <c r="C2140" s="13">
        <v>0.17675613425925926</v>
      </c>
      <c r="D2140" t="s">
        <v>129</v>
      </c>
      <c r="E2140" t="s">
        <v>130</v>
      </c>
      <c r="F2140">
        <v>2.0299999999999998</v>
      </c>
      <c r="G2140" t="s">
        <v>130</v>
      </c>
      <c r="H2140">
        <v>35.656999999999996</v>
      </c>
      <c r="I2140">
        <v>-117.48699999999999</v>
      </c>
      <c r="J2140">
        <v>4</v>
      </c>
      <c r="K2140" t="s">
        <v>131</v>
      </c>
      <c r="L2140">
        <v>35</v>
      </c>
      <c r="M2140">
        <v>0.11</v>
      </c>
      <c r="N2140">
        <v>0.17</v>
      </c>
      <c r="O2140">
        <v>0.35</v>
      </c>
      <c r="P2140">
        <v>0</v>
      </c>
      <c r="Q2140">
        <v>162</v>
      </c>
      <c r="R2140">
        <v>73</v>
      </c>
      <c r="S2140">
        <v>177</v>
      </c>
      <c r="T2140">
        <v>32</v>
      </c>
      <c r="U2140">
        <v>39</v>
      </c>
      <c r="V2140">
        <v>9</v>
      </c>
      <c r="W2140">
        <v>29</v>
      </c>
      <c r="X2140" t="s">
        <v>132</v>
      </c>
      <c r="Y2140">
        <v>51</v>
      </c>
      <c r="Z2140">
        <v>62</v>
      </c>
      <c r="AA2140">
        <v>7</v>
      </c>
      <c r="AB2140">
        <v>66</v>
      </c>
    </row>
    <row r="2141" spans="1:28" x14ac:dyDescent="0.2">
      <c r="A2141" s="4">
        <v>38570711</v>
      </c>
      <c r="B2141" s="1">
        <v>43661</v>
      </c>
      <c r="C2141" s="13">
        <v>0.17683900462962962</v>
      </c>
      <c r="D2141" t="s">
        <v>129</v>
      </c>
      <c r="E2141" t="s">
        <v>130</v>
      </c>
      <c r="F2141">
        <v>2.66</v>
      </c>
      <c r="G2141" t="s">
        <v>130</v>
      </c>
      <c r="H2141">
        <v>35.723999999999997</v>
      </c>
      <c r="I2141">
        <v>-117.52800000000001</v>
      </c>
      <c r="J2141">
        <v>10</v>
      </c>
      <c r="K2141" t="s">
        <v>131</v>
      </c>
      <c r="L2141">
        <v>83</v>
      </c>
      <c r="M2141">
        <v>0.14000000000000001</v>
      </c>
      <c r="N2141">
        <v>0.15</v>
      </c>
      <c r="O2141">
        <v>0.27</v>
      </c>
      <c r="P2141">
        <v>0</v>
      </c>
      <c r="Q2141">
        <v>327</v>
      </c>
      <c r="R2141">
        <v>44</v>
      </c>
      <c r="S2141">
        <v>141</v>
      </c>
      <c r="T2141">
        <v>20</v>
      </c>
      <c r="U2141">
        <v>24</v>
      </c>
      <c r="V2141">
        <v>20</v>
      </c>
      <c r="W2141">
        <v>17</v>
      </c>
      <c r="X2141" t="s">
        <v>131</v>
      </c>
      <c r="Y2141">
        <v>88</v>
      </c>
      <c r="Z2141">
        <v>35</v>
      </c>
      <c r="AA2141">
        <v>27</v>
      </c>
      <c r="AB2141">
        <v>130</v>
      </c>
    </row>
    <row r="2142" spans="1:28" ht="17" x14ac:dyDescent="0.25">
      <c r="A2142" s="3">
        <v>38570919</v>
      </c>
      <c r="B2142" s="1">
        <v>43661</v>
      </c>
      <c r="C2142" s="13">
        <v>0.20551354166666669</v>
      </c>
      <c r="D2142" t="s">
        <v>129</v>
      </c>
      <c r="E2142" t="s">
        <v>130</v>
      </c>
      <c r="F2142">
        <v>3.07</v>
      </c>
      <c r="G2142" t="s">
        <v>130</v>
      </c>
      <c r="H2142">
        <v>35.618000000000002</v>
      </c>
      <c r="I2142">
        <v>-117.6</v>
      </c>
      <c r="J2142">
        <v>8.8000000000000007</v>
      </c>
      <c r="K2142" t="s">
        <v>131</v>
      </c>
      <c r="L2142">
        <v>136</v>
      </c>
      <c r="M2142">
        <v>0.14000000000000001</v>
      </c>
      <c r="N2142">
        <v>0.09</v>
      </c>
      <c r="O2142">
        <v>0.24</v>
      </c>
      <c r="P2142">
        <v>0</v>
      </c>
      <c r="Q2142">
        <v>98</v>
      </c>
      <c r="R2142">
        <v>89</v>
      </c>
      <c r="S2142">
        <v>-150</v>
      </c>
      <c r="T2142">
        <v>13</v>
      </c>
      <c r="U2142">
        <v>14</v>
      </c>
      <c r="V2142">
        <v>79</v>
      </c>
      <c r="W2142">
        <v>40</v>
      </c>
      <c r="X2142" t="s">
        <v>131</v>
      </c>
      <c r="Y2142">
        <v>99</v>
      </c>
      <c r="Z2142">
        <v>47</v>
      </c>
      <c r="AA2142">
        <v>50</v>
      </c>
      <c r="AB2142">
        <v>98</v>
      </c>
    </row>
    <row r="2143" spans="1:28" ht="17" x14ac:dyDescent="0.25">
      <c r="A2143" s="3">
        <v>38571391</v>
      </c>
      <c r="B2143" s="1">
        <v>43661</v>
      </c>
      <c r="C2143" s="13">
        <v>0.27668171296296296</v>
      </c>
      <c r="D2143" t="s">
        <v>129</v>
      </c>
      <c r="E2143" t="s">
        <v>130</v>
      </c>
      <c r="F2143">
        <v>2.04</v>
      </c>
      <c r="G2143" t="s">
        <v>130</v>
      </c>
      <c r="H2143">
        <v>35.767000000000003</v>
      </c>
      <c r="I2143">
        <v>-117.59</v>
      </c>
      <c r="J2143">
        <v>1.7</v>
      </c>
      <c r="K2143" t="s">
        <v>131</v>
      </c>
      <c r="L2143">
        <v>56</v>
      </c>
      <c r="M2143">
        <v>0.19</v>
      </c>
      <c r="N2143">
        <v>0.22</v>
      </c>
      <c r="O2143">
        <v>0.38</v>
      </c>
      <c r="P2143">
        <v>0</v>
      </c>
      <c r="Q2143">
        <v>293</v>
      </c>
      <c r="R2143">
        <v>88</v>
      </c>
      <c r="S2143">
        <v>155</v>
      </c>
      <c r="T2143">
        <v>28</v>
      </c>
      <c r="U2143">
        <v>39</v>
      </c>
      <c r="V2143">
        <v>18</v>
      </c>
      <c r="W2143">
        <v>7</v>
      </c>
      <c r="X2143" t="s">
        <v>132</v>
      </c>
      <c r="Y2143">
        <v>55</v>
      </c>
      <c r="Z2143">
        <v>72</v>
      </c>
      <c r="AA2143">
        <v>17</v>
      </c>
      <c r="AB2143">
        <v>30</v>
      </c>
    </row>
    <row r="2144" spans="1:28" x14ac:dyDescent="0.2">
      <c r="A2144" s="4">
        <v>38571527</v>
      </c>
      <c r="B2144" s="1">
        <v>43661</v>
      </c>
      <c r="C2144" s="13">
        <v>0.29456354166666665</v>
      </c>
      <c r="D2144" t="s">
        <v>129</v>
      </c>
      <c r="E2144" t="s">
        <v>130</v>
      </c>
      <c r="F2144">
        <v>2.0499999999999998</v>
      </c>
      <c r="G2144" t="s">
        <v>130</v>
      </c>
      <c r="H2144">
        <v>35.692</v>
      </c>
      <c r="I2144">
        <v>-117.54600000000001</v>
      </c>
      <c r="J2144">
        <v>9.6999999999999993</v>
      </c>
      <c r="K2144" t="s">
        <v>131</v>
      </c>
      <c r="L2144">
        <v>63</v>
      </c>
      <c r="M2144">
        <v>0.18</v>
      </c>
      <c r="N2144">
        <v>0.22</v>
      </c>
      <c r="O2144">
        <v>0.44</v>
      </c>
      <c r="P2144">
        <v>0</v>
      </c>
      <c r="Q2144">
        <v>129</v>
      </c>
      <c r="R2144">
        <v>88</v>
      </c>
      <c r="S2144">
        <v>176</v>
      </c>
      <c r="T2144">
        <v>13</v>
      </c>
      <c r="U2144">
        <v>35</v>
      </c>
      <c r="V2144">
        <v>24</v>
      </c>
      <c r="W2144">
        <v>21</v>
      </c>
      <c r="X2144" t="s">
        <v>133</v>
      </c>
      <c r="Y2144">
        <v>78</v>
      </c>
      <c r="Z2144">
        <v>25</v>
      </c>
      <c r="AA2144">
        <v>23</v>
      </c>
      <c r="AB2144">
        <v>149</v>
      </c>
    </row>
    <row r="2145" spans="1:28" ht="17" x14ac:dyDescent="0.25">
      <c r="A2145" s="3">
        <v>38571639</v>
      </c>
      <c r="B2145" s="1">
        <v>43661</v>
      </c>
      <c r="C2145" s="13">
        <v>0.30140324074074071</v>
      </c>
      <c r="D2145" t="s">
        <v>129</v>
      </c>
      <c r="E2145" t="s">
        <v>130</v>
      </c>
      <c r="F2145">
        <v>2.93</v>
      </c>
      <c r="G2145" t="s">
        <v>130</v>
      </c>
      <c r="H2145">
        <v>35.914999999999999</v>
      </c>
      <c r="I2145">
        <v>-117.68</v>
      </c>
      <c r="J2145">
        <v>2.7</v>
      </c>
      <c r="K2145" t="s">
        <v>131</v>
      </c>
      <c r="L2145">
        <v>97</v>
      </c>
      <c r="M2145">
        <v>0.15</v>
      </c>
      <c r="N2145">
        <v>0.11</v>
      </c>
      <c r="O2145">
        <v>0.19</v>
      </c>
      <c r="P2145">
        <v>0</v>
      </c>
      <c r="Q2145">
        <v>289</v>
      </c>
      <c r="R2145">
        <v>54</v>
      </c>
      <c r="S2145">
        <v>92</v>
      </c>
      <c r="T2145">
        <v>51</v>
      </c>
      <c r="U2145">
        <v>35</v>
      </c>
      <c r="V2145">
        <v>19</v>
      </c>
      <c r="W2145">
        <v>23</v>
      </c>
      <c r="X2145" t="s">
        <v>134</v>
      </c>
      <c r="Y2145">
        <v>41</v>
      </c>
      <c r="Z2145">
        <v>76</v>
      </c>
      <c r="AA2145">
        <v>16</v>
      </c>
      <c r="AB2145">
        <v>37</v>
      </c>
    </row>
    <row r="2146" spans="1:28" x14ac:dyDescent="0.2">
      <c r="A2146" s="4">
        <v>38571671</v>
      </c>
      <c r="B2146" s="1">
        <v>43661</v>
      </c>
      <c r="C2146" s="13">
        <v>0.30456168981481485</v>
      </c>
      <c r="D2146" t="s">
        <v>129</v>
      </c>
      <c r="E2146" t="s">
        <v>130</v>
      </c>
      <c r="F2146">
        <v>2.36</v>
      </c>
      <c r="G2146" t="s">
        <v>130</v>
      </c>
      <c r="H2146">
        <v>35.909999999999997</v>
      </c>
      <c r="I2146">
        <v>-117.685</v>
      </c>
      <c r="J2146">
        <v>0.8</v>
      </c>
      <c r="K2146" t="s">
        <v>131</v>
      </c>
      <c r="L2146">
        <v>50</v>
      </c>
      <c r="M2146">
        <v>0.25</v>
      </c>
      <c r="N2146">
        <v>0.27</v>
      </c>
      <c r="O2146">
        <v>0.56000000000000005</v>
      </c>
      <c r="P2146">
        <v>0</v>
      </c>
      <c r="Q2146">
        <v>154</v>
      </c>
      <c r="R2146">
        <v>75</v>
      </c>
      <c r="S2146">
        <v>-147</v>
      </c>
      <c r="T2146">
        <v>28</v>
      </c>
      <c r="U2146">
        <v>37</v>
      </c>
      <c r="V2146">
        <v>18</v>
      </c>
      <c r="W2146">
        <v>25</v>
      </c>
      <c r="X2146" t="s">
        <v>133</v>
      </c>
      <c r="Y2146">
        <v>63</v>
      </c>
      <c r="Z2146">
        <v>70</v>
      </c>
      <c r="AA2146">
        <v>17</v>
      </c>
      <c r="AB2146">
        <v>33</v>
      </c>
    </row>
    <row r="2147" spans="1:28" ht="17" x14ac:dyDescent="0.25">
      <c r="A2147" s="3">
        <v>38571887</v>
      </c>
      <c r="B2147" s="1">
        <v>43661</v>
      </c>
      <c r="C2147" s="13">
        <v>0.34095497685185183</v>
      </c>
      <c r="D2147" t="s">
        <v>129</v>
      </c>
      <c r="E2147" t="s">
        <v>130</v>
      </c>
      <c r="F2147">
        <v>2.67</v>
      </c>
      <c r="G2147" t="s">
        <v>130</v>
      </c>
      <c r="H2147">
        <v>35.671999999999997</v>
      </c>
      <c r="I2147">
        <v>-117.508</v>
      </c>
      <c r="J2147">
        <v>10</v>
      </c>
      <c r="K2147" t="s">
        <v>131</v>
      </c>
      <c r="L2147">
        <v>98</v>
      </c>
      <c r="M2147">
        <v>0.13</v>
      </c>
      <c r="N2147">
        <v>0.12</v>
      </c>
      <c r="O2147">
        <v>0.22</v>
      </c>
      <c r="P2147">
        <v>0</v>
      </c>
      <c r="Q2147">
        <v>131</v>
      </c>
      <c r="R2147">
        <v>59</v>
      </c>
      <c r="S2147">
        <v>167</v>
      </c>
      <c r="T2147">
        <v>14</v>
      </c>
      <c r="U2147">
        <v>9</v>
      </c>
      <c r="V2147">
        <v>32</v>
      </c>
      <c r="W2147">
        <v>3</v>
      </c>
      <c r="X2147" t="s">
        <v>131</v>
      </c>
      <c r="Y2147">
        <v>100</v>
      </c>
      <c r="Z2147">
        <v>36</v>
      </c>
      <c r="AA2147">
        <v>32</v>
      </c>
      <c r="AB2147">
        <v>113</v>
      </c>
    </row>
    <row r="2148" spans="1:28" x14ac:dyDescent="0.2">
      <c r="A2148" s="4">
        <v>38572263</v>
      </c>
      <c r="B2148" s="1">
        <v>43661</v>
      </c>
      <c r="C2148" s="13">
        <v>0.38085324074074073</v>
      </c>
      <c r="D2148" t="s">
        <v>129</v>
      </c>
      <c r="E2148" t="s">
        <v>130</v>
      </c>
      <c r="F2148">
        <v>2.35</v>
      </c>
      <c r="G2148" t="s">
        <v>130</v>
      </c>
      <c r="H2148">
        <v>35.904000000000003</v>
      </c>
      <c r="I2148">
        <v>-117.708</v>
      </c>
      <c r="J2148">
        <v>1.5</v>
      </c>
      <c r="K2148" t="s">
        <v>131</v>
      </c>
      <c r="L2148">
        <v>53</v>
      </c>
      <c r="M2148">
        <v>0.18</v>
      </c>
      <c r="N2148">
        <v>0.2</v>
      </c>
      <c r="O2148">
        <v>0.35</v>
      </c>
      <c r="P2148">
        <v>0</v>
      </c>
      <c r="Q2148">
        <v>341</v>
      </c>
      <c r="R2148">
        <v>88</v>
      </c>
      <c r="S2148">
        <v>145</v>
      </c>
      <c r="T2148">
        <v>24</v>
      </c>
      <c r="U2148">
        <v>23</v>
      </c>
      <c r="V2148">
        <v>19</v>
      </c>
      <c r="W2148">
        <v>18</v>
      </c>
      <c r="X2148" t="s">
        <v>131</v>
      </c>
      <c r="Y2148">
        <v>87</v>
      </c>
      <c r="Z2148">
        <v>73</v>
      </c>
      <c r="AA2148">
        <v>13</v>
      </c>
      <c r="AB2148">
        <v>37</v>
      </c>
    </row>
    <row r="2149" spans="1:28" ht="17" x14ac:dyDescent="0.25">
      <c r="A2149" s="3">
        <v>38572503</v>
      </c>
      <c r="B2149" s="1">
        <v>43661</v>
      </c>
      <c r="C2149" s="13">
        <v>0.4093222222222222</v>
      </c>
      <c r="D2149" t="s">
        <v>129</v>
      </c>
      <c r="E2149" t="s">
        <v>130</v>
      </c>
      <c r="F2149">
        <v>2.3199999999999998</v>
      </c>
      <c r="G2149" t="s">
        <v>130</v>
      </c>
      <c r="H2149">
        <v>35.744</v>
      </c>
      <c r="I2149">
        <v>-117.57899999999999</v>
      </c>
      <c r="J2149">
        <v>2.9</v>
      </c>
      <c r="K2149" t="s">
        <v>131</v>
      </c>
      <c r="L2149">
        <v>60</v>
      </c>
      <c r="M2149">
        <v>0.17</v>
      </c>
      <c r="N2149">
        <v>0.21</v>
      </c>
      <c r="O2149">
        <v>0.52</v>
      </c>
      <c r="P2149">
        <v>0</v>
      </c>
      <c r="Q2149">
        <v>127</v>
      </c>
      <c r="R2149">
        <v>87</v>
      </c>
      <c r="S2149">
        <v>163</v>
      </c>
      <c r="T2149">
        <v>39</v>
      </c>
      <c r="U2149">
        <v>46</v>
      </c>
      <c r="V2149">
        <v>22</v>
      </c>
      <c r="W2149">
        <v>15</v>
      </c>
      <c r="X2149" t="s">
        <v>132</v>
      </c>
      <c r="Y2149">
        <v>59</v>
      </c>
      <c r="Z2149">
        <v>67</v>
      </c>
      <c r="AA2149">
        <v>23</v>
      </c>
      <c r="AB2149">
        <v>40</v>
      </c>
    </row>
    <row r="2150" spans="1:28" ht="17" x14ac:dyDescent="0.25">
      <c r="A2150" s="3">
        <v>38572695</v>
      </c>
      <c r="B2150" s="1">
        <v>43661</v>
      </c>
      <c r="C2150" s="13">
        <v>0.42959039351851852</v>
      </c>
      <c r="D2150" t="s">
        <v>129</v>
      </c>
      <c r="E2150" t="s">
        <v>130</v>
      </c>
      <c r="F2150">
        <v>2.88</v>
      </c>
      <c r="G2150" t="s">
        <v>130</v>
      </c>
      <c r="H2150">
        <v>35.926000000000002</v>
      </c>
      <c r="I2150">
        <v>-117.71899999999999</v>
      </c>
      <c r="J2150">
        <v>2.7</v>
      </c>
      <c r="K2150" t="s">
        <v>131</v>
      </c>
      <c r="L2150">
        <v>91</v>
      </c>
      <c r="M2150">
        <v>0.17</v>
      </c>
      <c r="N2150">
        <v>0.13</v>
      </c>
      <c r="O2150">
        <v>0.22</v>
      </c>
      <c r="P2150">
        <v>0</v>
      </c>
      <c r="Q2150">
        <v>303</v>
      </c>
      <c r="R2150">
        <v>77</v>
      </c>
      <c r="S2150">
        <v>-173</v>
      </c>
      <c r="T2150">
        <v>15</v>
      </c>
      <c r="U2150">
        <v>14</v>
      </c>
      <c r="V2150">
        <v>25</v>
      </c>
      <c r="W2150">
        <v>13</v>
      </c>
      <c r="X2150" t="s">
        <v>131</v>
      </c>
      <c r="Y2150">
        <v>100</v>
      </c>
      <c r="Z2150">
        <v>66</v>
      </c>
      <c r="AA2150">
        <v>25</v>
      </c>
      <c r="AB2150">
        <v>47</v>
      </c>
    </row>
    <row r="2151" spans="1:28" ht="17" x14ac:dyDescent="0.25">
      <c r="A2151" s="3">
        <v>38572735</v>
      </c>
      <c r="B2151" s="1">
        <v>43661</v>
      </c>
      <c r="C2151" s="13">
        <v>0.43692581018518517</v>
      </c>
      <c r="D2151" t="s">
        <v>129</v>
      </c>
      <c r="E2151" t="s">
        <v>130</v>
      </c>
      <c r="F2151">
        <v>2.87</v>
      </c>
      <c r="G2151" t="s">
        <v>130</v>
      </c>
      <c r="H2151">
        <v>35.685000000000002</v>
      </c>
      <c r="I2151">
        <v>-117.48</v>
      </c>
      <c r="J2151">
        <v>8.1999999999999993</v>
      </c>
      <c r="K2151" t="s">
        <v>131</v>
      </c>
      <c r="L2151">
        <v>96</v>
      </c>
      <c r="M2151">
        <v>0.13</v>
      </c>
      <c r="N2151">
        <v>0.12</v>
      </c>
      <c r="O2151">
        <v>0.27</v>
      </c>
      <c r="P2151">
        <v>0</v>
      </c>
      <c r="Q2151">
        <v>337</v>
      </c>
      <c r="R2151">
        <v>86</v>
      </c>
      <c r="S2151">
        <v>178</v>
      </c>
      <c r="T2151">
        <v>22</v>
      </c>
      <c r="U2151">
        <v>20</v>
      </c>
      <c r="V2151">
        <v>27</v>
      </c>
      <c r="W2151">
        <v>7</v>
      </c>
      <c r="X2151" t="s">
        <v>131</v>
      </c>
      <c r="Y2151">
        <v>94</v>
      </c>
      <c r="Z2151">
        <v>25</v>
      </c>
      <c r="AA2151">
        <v>24</v>
      </c>
      <c r="AB2151">
        <v>129</v>
      </c>
    </row>
    <row r="2152" spans="1:28" x14ac:dyDescent="0.2">
      <c r="A2152" s="4">
        <v>38572791</v>
      </c>
      <c r="B2152" s="1">
        <v>43661</v>
      </c>
      <c r="C2152" s="13">
        <v>0.4441292824074074</v>
      </c>
      <c r="D2152" t="s">
        <v>129</v>
      </c>
      <c r="E2152" t="s">
        <v>130</v>
      </c>
      <c r="F2152">
        <v>2.62</v>
      </c>
      <c r="G2152" t="s">
        <v>130</v>
      </c>
      <c r="H2152">
        <v>35.929000000000002</v>
      </c>
      <c r="I2152">
        <v>-117.71299999999999</v>
      </c>
      <c r="J2152">
        <v>2.7</v>
      </c>
      <c r="K2152" t="s">
        <v>131</v>
      </c>
      <c r="L2152">
        <v>85</v>
      </c>
      <c r="M2152">
        <v>0.16</v>
      </c>
      <c r="N2152">
        <v>0.14000000000000001</v>
      </c>
      <c r="O2152">
        <v>0.38</v>
      </c>
      <c r="P2152">
        <v>0</v>
      </c>
      <c r="Q2152">
        <v>155</v>
      </c>
      <c r="R2152">
        <v>84</v>
      </c>
      <c r="S2152">
        <v>-168</v>
      </c>
      <c r="T2152">
        <v>11</v>
      </c>
      <c r="U2152">
        <v>11</v>
      </c>
      <c r="V2152">
        <v>35</v>
      </c>
      <c r="W2152">
        <v>4</v>
      </c>
      <c r="X2152" t="s">
        <v>131</v>
      </c>
      <c r="Y2152">
        <v>100</v>
      </c>
      <c r="Z2152">
        <v>65</v>
      </c>
      <c r="AA2152">
        <v>32</v>
      </c>
      <c r="AB2152">
        <v>50</v>
      </c>
    </row>
    <row r="2153" spans="1:28" x14ac:dyDescent="0.2">
      <c r="A2153" s="4">
        <v>38573031</v>
      </c>
      <c r="B2153" s="1">
        <v>43661</v>
      </c>
      <c r="C2153" s="13">
        <v>0.47835636574074075</v>
      </c>
      <c r="D2153" t="s">
        <v>129</v>
      </c>
      <c r="E2153" t="s">
        <v>130</v>
      </c>
      <c r="F2153">
        <v>2.25</v>
      </c>
      <c r="G2153" t="s">
        <v>130</v>
      </c>
      <c r="H2153">
        <v>35.759</v>
      </c>
      <c r="I2153">
        <v>-117.58499999999999</v>
      </c>
      <c r="J2153">
        <v>2.4</v>
      </c>
      <c r="K2153" t="s">
        <v>131</v>
      </c>
      <c r="L2153">
        <v>68</v>
      </c>
      <c r="M2153">
        <v>0.16</v>
      </c>
      <c r="N2153">
        <v>0.18</v>
      </c>
      <c r="O2153">
        <v>0.3</v>
      </c>
      <c r="P2153">
        <v>0</v>
      </c>
      <c r="Q2153">
        <v>311</v>
      </c>
      <c r="R2153">
        <v>71</v>
      </c>
      <c r="S2153">
        <v>-178</v>
      </c>
      <c r="T2153">
        <v>13</v>
      </c>
      <c r="U2153">
        <v>16</v>
      </c>
      <c r="V2153">
        <v>23</v>
      </c>
      <c r="W2153">
        <v>9</v>
      </c>
      <c r="X2153" t="s">
        <v>131</v>
      </c>
      <c r="Y2153">
        <v>100</v>
      </c>
      <c r="Z2153">
        <v>72</v>
      </c>
      <c r="AA2153">
        <v>22</v>
      </c>
      <c r="AB2153">
        <v>49</v>
      </c>
    </row>
    <row r="2154" spans="1:28" x14ac:dyDescent="0.2">
      <c r="A2154" s="4">
        <v>38573263</v>
      </c>
      <c r="B2154" s="1">
        <v>43661</v>
      </c>
      <c r="C2154" s="13">
        <v>0.51122037037037038</v>
      </c>
      <c r="D2154" t="s">
        <v>129</v>
      </c>
      <c r="E2154" t="s">
        <v>130</v>
      </c>
      <c r="F2154">
        <v>2.06</v>
      </c>
      <c r="G2154" t="s">
        <v>130</v>
      </c>
      <c r="H2154">
        <v>35.902000000000001</v>
      </c>
      <c r="I2154">
        <v>-117.702</v>
      </c>
      <c r="J2154">
        <v>1.9</v>
      </c>
      <c r="K2154" t="s">
        <v>131</v>
      </c>
      <c r="L2154">
        <v>58</v>
      </c>
      <c r="M2154">
        <v>0.17</v>
      </c>
      <c r="N2154">
        <v>0.17</v>
      </c>
      <c r="O2154">
        <v>0.32</v>
      </c>
      <c r="P2154">
        <v>0</v>
      </c>
      <c r="Q2154">
        <v>154</v>
      </c>
      <c r="R2154">
        <v>79</v>
      </c>
      <c r="S2154">
        <v>143</v>
      </c>
      <c r="T2154">
        <v>24</v>
      </c>
      <c r="U2154">
        <v>19</v>
      </c>
      <c r="V2154">
        <v>22</v>
      </c>
      <c r="W2154">
        <v>36</v>
      </c>
      <c r="X2154" t="s">
        <v>131</v>
      </c>
      <c r="Y2154">
        <v>92</v>
      </c>
      <c r="Z2154">
        <v>70</v>
      </c>
      <c r="AA2154">
        <v>15</v>
      </c>
      <c r="AB2154">
        <v>38</v>
      </c>
    </row>
    <row r="2155" spans="1:28" x14ac:dyDescent="0.2">
      <c r="A2155" s="4">
        <v>38573423</v>
      </c>
      <c r="B2155" s="1">
        <v>43661</v>
      </c>
      <c r="C2155" s="13">
        <v>0.52655358796296292</v>
      </c>
      <c r="D2155" t="s">
        <v>129</v>
      </c>
      <c r="E2155" t="s">
        <v>130</v>
      </c>
      <c r="F2155">
        <v>2.58</v>
      </c>
      <c r="G2155" t="s">
        <v>130</v>
      </c>
      <c r="H2155">
        <v>35.929000000000002</v>
      </c>
      <c r="I2155">
        <v>-117.702</v>
      </c>
      <c r="J2155">
        <v>3.6</v>
      </c>
      <c r="K2155" t="s">
        <v>131</v>
      </c>
      <c r="L2155">
        <v>86</v>
      </c>
      <c r="M2155">
        <v>0.14000000000000001</v>
      </c>
      <c r="N2155">
        <v>0.13</v>
      </c>
      <c r="O2155">
        <v>0.34</v>
      </c>
      <c r="P2155">
        <v>0</v>
      </c>
      <c r="Q2155">
        <v>315</v>
      </c>
      <c r="R2155">
        <v>77</v>
      </c>
      <c r="S2155">
        <v>-173</v>
      </c>
      <c r="T2155">
        <v>15</v>
      </c>
      <c r="U2155">
        <v>13</v>
      </c>
      <c r="V2155">
        <v>33</v>
      </c>
      <c r="W2155">
        <v>4</v>
      </c>
      <c r="X2155" t="s">
        <v>131</v>
      </c>
      <c r="Y2155">
        <v>100</v>
      </c>
      <c r="Z2155">
        <v>60</v>
      </c>
      <c r="AA2155">
        <v>32</v>
      </c>
      <c r="AB2155">
        <v>61</v>
      </c>
    </row>
    <row r="2156" spans="1:28" x14ac:dyDescent="0.2">
      <c r="A2156" s="4">
        <v>38573543</v>
      </c>
      <c r="B2156" s="1">
        <v>43661</v>
      </c>
      <c r="C2156" s="13">
        <v>0.54197442129629636</v>
      </c>
      <c r="D2156" t="s">
        <v>129</v>
      </c>
      <c r="E2156" t="s">
        <v>130</v>
      </c>
      <c r="F2156">
        <v>2.33</v>
      </c>
      <c r="G2156" t="s">
        <v>130</v>
      </c>
      <c r="H2156">
        <v>35.597000000000001</v>
      </c>
      <c r="I2156">
        <v>-117.432</v>
      </c>
      <c r="J2156">
        <v>6</v>
      </c>
      <c r="K2156" t="s">
        <v>131</v>
      </c>
      <c r="L2156">
        <v>57</v>
      </c>
      <c r="M2156">
        <v>0.16</v>
      </c>
      <c r="N2156">
        <v>0.22</v>
      </c>
      <c r="O2156">
        <v>0.36</v>
      </c>
      <c r="P2156">
        <v>0</v>
      </c>
      <c r="Q2156">
        <v>293</v>
      </c>
      <c r="R2156">
        <v>81</v>
      </c>
      <c r="S2156">
        <v>173</v>
      </c>
      <c r="T2156">
        <v>19</v>
      </c>
      <c r="U2156">
        <v>35</v>
      </c>
      <c r="V2156">
        <v>24</v>
      </c>
      <c r="W2156">
        <v>18</v>
      </c>
      <c r="X2156" t="s">
        <v>133</v>
      </c>
      <c r="Y2156">
        <v>76</v>
      </c>
      <c r="Z2156">
        <v>29</v>
      </c>
      <c r="AA2156">
        <v>21</v>
      </c>
      <c r="AB2156">
        <v>99</v>
      </c>
    </row>
    <row r="2157" spans="1:28" x14ac:dyDescent="0.2">
      <c r="A2157" s="4">
        <v>38573639</v>
      </c>
      <c r="B2157" s="1">
        <v>43661</v>
      </c>
      <c r="C2157" s="13">
        <v>0.55968379629629628</v>
      </c>
      <c r="D2157" t="s">
        <v>129</v>
      </c>
      <c r="E2157" t="s">
        <v>130</v>
      </c>
      <c r="F2157">
        <v>2.2599999999999998</v>
      </c>
      <c r="G2157" t="s">
        <v>130</v>
      </c>
      <c r="H2157">
        <v>35.630000000000003</v>
      </c>
      <c r="I2157">
        <v>-117.43600000000001</v>
      </c>
      <c r="J2157">
        <v>4.5</v>
      </c>
      <c r="K2157" t="s">
        <v>131</v>
      </c>
      <c r="L2157">
        <v>49</v>
      </c>
      <c r="M2157">
        <v>0.16</v>
      </c>
      <c r="N2157">
        <v>0.23</v>
      </c>
      <c r="O2157">
        <v>0.41</v>
      </c>
      <c r="P2157">
        <v>0</v>
      </c>
      <c r="Q2157">
        <v>126</v>
      </c>
      <c r="R2157">
        <v>89</v>
      </c>
      <c r="S2157">
        <v>-177</v>
      </c>
      <c r="T2157">
        <v>20</v>
      </c>
      <c r="U2157">
        <v>21</v>
      </c>
      <c r="V2157">
        <v>20</v>
      </c>
      <c r="W2157">
        <v>19</v>
      </c>
      <c r="X2157" t="s">
        <v>131</v>
      </c>
      <c r="Y2157">
        <v>97</v>
      </c>
      <c r="Z2157">
        <v>24</v>
      </c>
      <c r="AA2157">
        <v>19</v>
      </c>
      <c r="AB2157">
        <v>148</v>
      </c>
    </row>
    <row r="2158" spans="1:28" x14ac:dyDescent="0.2">
      <c r="A2158" s="4">
        <v>38574183</v>
      </c>
      <c r="B2158" s="1">
        <v>43661</v>
      </c>
      <c r="C2158" s="13">
        <v>0.62406863425925929</v>
      </c>
      <c r="D2158" t="s">
        <v>129</v>
      </c>
      <c r="E2158" t="s">
        <v>130</v>
      </c>
      <c r="F2158">
        <v>2.38</v>
      </c>
      <c r="G2158" t="s">
        <v>130</v>
      </c>
      <c r="H2158">
        <v>35.774000000000001</v>
      </c>
      <c r="I2158">
        <v>-117.599</v>
      </c>
      <c r="J2158">
        <v>2.2999999999999998</v>
      </c>
      <c r="K2158" t="s">
        <v>131</v>
      </c>
      <c r="L2158">
        <v>57</v>
      </c>
      <c r="M2158">
        <v>0.16</v>
      </c>
      <c r="N2158">
        <v>0.19</v>
      </c>
      <c r="O2158">
        <v>0.38</v>
      </c>
      <c r="P2158">
        <v>0</v>
      </c>
      <c r="Q2158">
        <v>165</v>
      </c>
      <c r="R2158">
        <v>70</v>
      </c>
      <c r="S2158">
        <v>151</v>
      </c>
      <c r="T2158">
        <v>28</v>
      </c>
      <c r="U2158">
        <v>30</v>
      </c>
      <c r="V2158">
        <v>23</v>
      </c>
      <c r="W2158">
        <v>15</v>
      </c>
      <c r="X2158" t="s">
        <v>133</v>
      </c>
      <c r="Y2158">
        <v>84</v>
      </c>
      <c r="Z2158">
        <v>69</v>
      </c>
      <c r="AA2158">
        <v>18</v>
      </c>
      <c r="AB2158">
        <v>53</v>
      </c>
    </row>
    <row r="2159" spans="1:28" ht="17" x14ac:dyDescent="0.25">
      <c r="A2159" s="3">
        <v>38574407</v>
      </c>
      <c r="B2159" s="1">
        <v>43661</v>
      </c>
      <c r="C2159" s="13">
        <v>0.65528414351851849</v>
      </c>
      <c r="D2159" t="s">
        <v>129</v>
      </c>
      <c r="E2159" t="s">
        <v>130</v>
      </c>
      <c r="F2159">
        <v>3.61</v>
      </c>
      <c r="G2159" t="s">
        <v>47</v>
      </c>
      <c r="H2159">
        <v>35.67</v>
      </c>
      <c r="I2159">
        <v>-117.414</v>
      </c>
      <c r="J2159">
        <v>8.4</v>
      </c>
      <c r="K2159" t="s">
        <v>131</v>
      </c>
      <c r="L2159">
        <v>148</v>
      </c>
      <c r="M2159">
        <v>0.15</v>
      </c>
      <c r="N2159">
        <v>0.1</v>
      </c>
      <c r="O2159">
        <v>0.21</v>
      </c>
      <c r="P2159">
        <v>0</v>
      </c>
      <c r="Q2159">
        <v>10</v>
      </c>
      <c r="R2159">
        <v>26</v>
      </c>
      <c r="S2159">
        <v>-99</v>
      </c>
      <c r="T2159">
        <v>13</v>
      </c>
      <c r="U2159">
        <v>18</v>
      </c>
      <c r="V2159">
        <v>124</v>
      </c>
      <c r="W2159">
        <v>28</v>
      </c>
      <c r="X2159" t="s">
        <v>131</v>
      </c>
      <c r="Y2159">
        <v>97</v>
      </c>
      <c r="Z2159">
        <v>53</v>
      </c>
      <c r="AA2159">
        <v>75</v>
      </c>
      <c r="AB2159">
        <v>92</v>
      </c>
    </row>
    <row r="2160" spans="1:28" ht="17" x14ac:dyDescent="0.25">
      <c r="A2160" s="3">
        <v>38574551</v>
      </c>
      <c r="B2160" s="1">
        <v>43661</v>
      </c>
      <c r="C2160" s="13">
        <v>0.67095381944444454</v>
      </c>
      <c r="D2160" t="s">
        <v>129</v>
      </c>
      <c r="E2160" t="s">
        <v>130</v>
      </c>
      <c r="F2160">
        <v>2.88</v>
      </c>
      <c r="G2160" t="s">
        <v>130</v>
      </c>
      <c r="H2160">
        <v>35.741999999999997</v>
      </c>
      <c r="I2160">
        <v>-117.509</v>
      </c>
      <c r="J2160">
        <v>3.6</v>
      </c>
      <c r="K2160" t="s">
        <v>131</v>
      </c>
      <c r="L2160">
        <v>88</v>
      </c>
      <c r="M2160">
        <v>0.13</v>
      </c>
      <c r="N2160">
        <v>0.11</v>
      </c>
      <c r="O2160">
        <v>0.41</v>
      </c>
      <c r="P2160">
        <v>0</v>
      </c>
      <c r="Q2160">
        <v>287</v>
      </c>
      <c r="R2160">
        <v>75</v>
      </c>
      <c r="S2160">
        <v>177</v>
      </c>
      <c r="T2160">
        <v>13</v>
      </c>
      <c r="U2160">
        <v>14</v>
      </c>
      <c r="V2160">
        <v>25</v>
      </c>
      <c r="W2160">
        <v>13</v>
      </c>
      <c r="X2160" t="s">
        <v>131</v>
      </c>
      <c r="Y2160">
        <v>100</v>
      </c>
      <c r="Z2160">
        <v>70</v>
      </c>
      <c r="AA2160">
        <v>23</v>
      </c>
      <c r="AB2160">
        <v>60</v>
      </c>
    </row>
    <row r="2161" spans="1:28" x14ac:dyDescent="0.2">
      <c r="A2161" s="4">
        <v>38574711</v>
      </c>
      <c r="B2161" s="1">
        <v>43661</v>
      </c>
      <c r="C2161" s="13">
        <v>0.69208888888888886</v>
      </c>
      <c r="D2161" t="s">
        <v>129</v>
      </c>
      <c r="E2161" t="s">
        <v>130</v>
      </c>
      <c r="F2161">
        <v>2.4</v>
      </c>
      <c r="G2161" t="s">
        <v>130</v>
      </c>
      <c r="H2161">
        <v>35.670999999999999</v>
      </c>
      <c r="I2161">
        <v>-117.446</v>
      </c>
      <c r="J2161">
        <v>11.3</v>
      </c>
      <c r="K2161" t="s">
        <v>131</v>
      </c>
      <c r="L2161">
        <v>56</v>
      </c>
      <c r="M2161">
        <v>0.15</v>
      </c>
      <c r="N2161">
        <v>0.23</v>
      </c>
      <c r="O2161">
        <v>0.31</v>
      </c>
      <c r="P2161">
        <v>0</v>
      </c>
      <c r="Q2161">
        <v>289</v>
      </c>
      <c r="R2161">
        <v>83</v>
      </c>
      <c r="S2161">
        <v>-179</v>
      </c>
      <c r="T2161">
        <v>15</v>
      </c>
      <c r="U2161">
        <v>16</v>
      </c>
      <c r="V2161">
        <v>23</v>
      </c>
      <c r="W2161">
        <v>21</v>
      </c>
      <c r="X2161" t="s">
        <v>131</v>
      </c>
      <c r="Y2161">
        <v>100</v>
      </c>
      <c r="Z2161">
        <v>31</v>
      </c>
      <c r="AA2161">
        <v>21</v>
      </c>
      <c r="AB2161">
        <v>122</v>
      </c>
    </row>
    <row r="2162" spans="1:28" x14ac:dyDescent="0.2">
      <c r="A2162" s="4">
        <v>38574799</v>
      </c>
      <c r="B2162" s="1">
        <v>43661</v>
      </c>
      <c r="C2162" s="13">
        <v>0.70502349537037035</v>
      </c>
      <c r="D2162" t="s">
        <v>129</v>
      </c>
      <c r="E2162" t="s">
        <v>130</v>
      </c>
      <c r="F2162">
        <v>2.42</v>
      </c>
      <c r="G2162" t="s">
        <v>130</v>
      </c>
      <c r="H2162">
        <v>35.664999999999999</v>
      </c>
      <c r="I2162">
        <v>-117.443</v>
      </c>
      <c r="J2162">
        <v>2.6</v>
      </c>
      <c r="K2162" t="s">
        <v>131</v>
      </c>
      <c r="L2162">
        <v>57</v>
      </c>
      <c r="M2162">
        <v>0.16</v>
      </c>
      <c r="N2162">
        <v>0.2</v>
      </c>
      <c r="O2162">
        <v>0.28000000000000003</v>
      </c>
      <c r="P2162">
        <v>0</v>
      </c>
      <c r="Q2162">
        <v>129</v>
      </c>
      <c r="R2162">
        <v>89</v>
      </c>
      <c r="S2162">
        <v>-142</v>
      </c>
      <c r="T2162">
        <v>19</v>
      </c>
      <c r="U2162">
        <v>22</v>
      </c>
      <c r="V2162">
        <v>23</v>
      </c>
      <c r="W2162">
        <v>11</v>
      </c>
      <c r="X2162" t="s">
        <v>131</v>
      </c>
      <c r="Y2162">
        <v>93</v>
      </c>
      <c r="Z2162">
        <v>65</v>
      </c>
      <c r="AA2162">
        <v>21</v>
      </c>
      <c r="AB2162">
        <v>59</v>
      </c>
    </row>
    <row r="2163" spans="1:28" x14ac:dyDescent="0.2">
      <c r="A2163" s="4">
        <v>38574823</v>
      </c>
      <c r="B2163" s="1">
        <v>43661</v>
      </c>
      <c r="C2163" s="13">
        <v>0.70856747685185184</v>
      </c>
      <c r="D2163" t="s">
        <v>129</v>
      </c>
      <c r="E2163" t="s">
        <v>130</v>
      </c>
      <c r="F2163">
        <v>2.4500000000000002</v>
      </c>
      <c r="G2163" t="s">
        <v>130</v>
      </c>
      <c r="H2163">
        <v>35.945</v>
      </c>
      <c r="I2163">
        <v>-117.699</v>
      </c>
      <c r="J2163">
        <v>4.0999999999999996</v>
      </c>
      <c r="K2163" t="s">
        <v>131</v>
      </c>
      <c r="L2163">
        <v>77</v>
      </c>
      <c r="M2163">
        <v>0.13</v>
      </c>
      <c r="N2163">
        <v>0.14000000000000001</v>
      </c>
      <c r="O2163">
        <v>0.32</v>
      </c>
      <c r="P2163">
        <v>0</v>
      </c>
      <c r="Q2163">
        <v>344</v>
      </c>
      <c r="R2163">
        <v>86</v>
      </c>
      <c r="S2163">
        <v>177</v>
      </c>
      <c r="T2163">
        <v>14</v>
      </c>
      <c r="U2163">
        <v>19</v>
      </c>
      <c r="V2163">
        <v>30</v>
      </c>
      <c r="W2163">
        <v>6</v>
      </c>
      <c r="X2163" t="s">
        <v>131</v>
      </c>
      <c r="Y2163">
        <v>99</v>
      </c>
      <c r="Z2163">
        <v>56</v>
      </c>
      <c r="AA2163">
        <v>26</v>
      </c>
      <c r="AB2163">
        <v>42</v>
      </c>
    </row>
    <row r="2164" spans="1:28" x14ac:dyDescent="0.2">
      <c r="A2164" s="4">
        <v>38575183</v>
      </c>
      <c r="B2164" s="1">
        <v>43661</v>
      </c>
      <c r="C2164" s="13">
        <v>0.74029479166666656</v>
      </c>
      <c r="D2164" t="s">
        <v>129</v>
      </c>
      <c r="E2164" t="s">
        <v>130</v>
      </c>
      <c r="F2164">
        <v>2.35</v>
      </c>
      <c r="G2164" t="s">
        <v>130</v>
      </c>
      <c r="H2164">
        <v>35.725000000000001</v>
      </c>
      <c r="I2164">
        <v>-117.541</v>
      </c>
      <c r="J2164">
        <v>2.9</v>
      </c>
      <c r="K2164" t="s">
        <v>131</v>
      </c>
      <c r="L2164">
        <v>59</v>
      </c>
      <c r="M2164">
        <v>0.17</v>
      </c>
      <c r="N2164">
        <v>0.2</v>
      </c>
      <c r="O2164">
        <v>0.36</v>
      </c>
      <c r="P2164">
        <v>0</v>
      </c>
      <c r="Q2164">
        <v>108</v>
      </c>
      <c r="R2164">
        <v>83</v>
      </c>
      <c r="S2164">
        <v>174</v>
      </c>
      <c r="T2164">
        <v>24</v>
      </c>
      <c r="U2164">
        <v>25</v>
      </c>
      <c r="V2164">
        <v>23</v>
      </c>
      <c r="W2164">
        <v>22</v>
      </c>
      <c r="X2164" t="s">
        <v>131</v>
      </c>
      <c r="Y2164">
        <v>81</v>
      </c>
      <c r="Z2164">
        <v>21</v>
      </c>
      <c r="AA2164">
        <v>21</v>
      </c>
      <c r="AB2164">
        <v>144</v>
      </c>
    </row>
    <row r="2165" spans="1:28" ht="17" x14ac:dyDescent="0.25">
      <c r="A2165" s="3">
        <v>37479533</v>
      </c>
      <c r="B2165" s="1">
        <v>43661</v>
      </c>
      <c r="C2165" s="13">
        <v>0.77376631944444441</v>
      </c>
      <c r="D2165" t="s">
        <v>129</v>
      </c>
      <c r="E2165" t="s">
        <v>130</v>
      </c>
      <c r="F2165">
        <v>2</v>
      </c>
      <c r="G2165" t="s">
        <v>130</v>
      </c>
      <c r="H2165">
        <v>35.579000000000001</v>
      </c>
      <c r="I2165">
        <v>-117.449</v>
      </c>
      <c r="J2165">
        <v>4.9000000000000004</v>
      </c>
      <c r="K2165" t="s">
        <v>131</v>
      </c>
      <c r="L2165">
        <v>34</v>
      </c>
      <c r="M2165">
        <v>0.13</v>
      </c>
      <c r="N2165">
        <v>0.2</v>
      </c>
      <c r="O2165">
        <v>0.27</v>
      </c>
      <c r="P2165">
        <v>0</v>
      </c>
      <c r="Q2165">
        <v>999</v>
      </c>
      <c r="R2165">
        <v>99</v>
      </c>
      <c r="S2165">
        <v>999</v>
      </c>
      <c r="T2165">
        <v>99</v>
      </c>
      <c r="U2165">
        <v>99</v>
      </c>
      <c r="V2165">
        <v>5</v>
      </c>
      <c r="W2165">
        <v>99</v>
      </c>
      <c r="X2165" t="s">
        <v>701</v>
      </c>
      <c r="Y2165">
        <v>0</v>
      </c>
      <c r="Z2165">
        <v>0</v>
      </c>
      <c r="AA2165">
        <v>0</v>
      </c>
      <c r="AB2165">
        <v>0</v>
      </c>
    </row>
    <row r="2166" spans="1:28" ht="17" x14ac:dyDescent="0.25">
      <c r="A2166" s="3">
        <v>38575455</v>
      </c>
      <c r="B2166" s="1">
        <v>43661</v>
      </c>
      <c r="C2166" s="13">
        <v>0.77417974537037038</v>
      </c>
      <c r="D2166" t="s">
        <v>129</v>
      </c>
      <c r="E2166" t="s">
        <v>130</v>
      </c>
      <c r="F2166">
        <v>3.05</v>
      </c>
      <c r="G2166" t="s">
        <v>130</v>
      </c>
      <c r="H2166">
        <v>35.905999999999999</v>
      </c>
      <c r="I2166">
        <v>-117.69199999999999</v>
      </c>
      <c r="J2166">
        <v>2.8</v>
      </c>
      <c r="K2166" t="s">
        <v>131</v>
      </c>
      <c r="L2166">
        <v>120</v>
      </c>
      <c r="M2166">
        <v>0.16</v>
      </c>
      <c r="N2166">
        <v>0.1</v>
      </c>
      <c r="O2166">
        <v>0.26</v>
      </c>
      <c r="P2166">
        <v>0</v>
      </c>
      <c r="Q2166">
        <v>349</v>
      </c>
      <c r="R2166">
        <v>78</v>
      </c>
      <c r="S2166">
        <v>178</v>
      </c>
      <c r="T2166">
        <v>20</v>
      </c>
      <c r="U2166">
        <v>23</v>
      </c>
      <c r="V2166">
        <v>23</v>
      </c>
      <c r="W2166">
        <v>10</v>
      </c>
      <c r="X2166" t="s">
        <v>131</v>
      </c>
      <c r="Y2166">
        <v>92</v>
      </c>
      <c r="Z2166">
        <v>64</v>
      </c>
      <c r="AA2166">
        <v>19</v>
      </c>
      <c r="AB2166">
        <v>49</v>
      </c>
    </row>
    <row r="2167" spans="1:28" x14ac:dyDescent="0.2">
      <c r="A2167" s="4">
        <v>38575647</v>
      </c>
      <c r="B2167" s="1">
        <v>43661</v>
      </c>
      <c r="C2167" s="13">
        <v>0.80150821759259261</v>
      </c>
      <c r="D2167" t="s">
        <v>129</v>
      </c>
      <c r="E2167" t="s">
        <v>130</v>
      </c>
      <c r="F2167">
        <v>2.08</v>
      </c>
      <c r="G2167" t="s">
        <v>130</v>
      </c>
      <c r="H2167">
        <v>35.805999999999997</v>
      </c>
      <c r="I2167">
        <v>-117.649</v>
      </c>
      <c r="J2167">
        <v>5.4</v>
      </c>
      <c r="K2167" t="s">
        <v>131</v>
      </c>
      <c r="L2167">
        <v>52</v>
      </c>
      <c r="M2167">
        <v>0.19</v>
      </c>
      <c r="N2167">
        <v>0.22</v>
      </c>
      <c r="O2167">
        <v>1.37</v>
      </c>
      <c r="P2167">
        <v>0</v>
      </c>
      <c r="Q2167">
        <v>335</v>
      </c>
      <c r="R2167">
        <v>54</v>
      </c>
      <c r="S2167">
        <v>-126</v>
      </c>
      <c r="T2167">
        <v>25</v>
      </c>
      <c r="U2167">
        <v>29</v>
      </c>
      <c r="V2167">
        <v>18</v>
      </c>
      <c r="W2167">
        <v>26</v>
      </c>
      <c r="X2167" t="s">
        <v>133</v>
      </c>
      <c r="Y2167">
        <v>89</v>
      </c>
      <c r="Z2167">
        <v>29</v>
      </c>
      <c r="AA2167">
        <v>15</v>
      </c>
      <c r="AB2167">
        <v>107</v>
      </c>
    </row>
    <row r="2168" spans="1:28" ht="17" x14ac:dyDescent="0.25">
      <c r="A2168" s="3">
        <v>38575655</v>
      </c>
      <c r="B2168" s="1">
        <v>43661</v>
      </c>
      <c r="C2168" s="13">
        <v>0.80198564814814821</v>
      </c>
      <c r="D2168" t="s">
        <v>129</v>
      </c>
      <c r="E2168" t="s">
        <v>130</v>
      </c>
      <c r="F2168">
        <v>2.56</v>
      </c>
      <c r="G2168" t="s">
        <v>130</v>
      </c>
      <c r="H2168">
        <v>35.950000000000003</v>
      </c>
      <c r="I2168">
        <v>-117.485</v>
      </c>
      <c r="J2168">
        <v>2.2000000000000002</v>
      </c>
      <c r="K2168" t="s">
        <v>131</v>
      </c>
      <c r="L2168">
        <v>85</v>
      </c>
      <c r="M2168">
        <v>0.17</v>
      </c>
      <c r="N2168">
        <v>0.17</v>
      </c>
      <c r="O2168">
        <v>0.33</v>
      </c>
      <c r="P2168">
        <v>0</v>
      </c>
      <c r="Q2168">
        <v>281</v>
      </c>
      <c r="R2168">
        <v>79</v>
      </c>
      <c r="S2168">
        <v>169</v>
      </c>
      <c r="T2168">
        <v>13</v>
      </c>
      <c r="U2168">
        <v>13</v>
      </c>
      <c r="V2168">
        <v>30</v>
      </c>
      <c r="W2168">
        <v>7</v>
      </c>
      <c r="X2168" t="s">
        <v>131</v>
      </c>
      <c r="Y2168">
        <v>100</v>
      </c>
      <c r="Z2168">
        <v>69</v>
      </c>
      <c r="AA2168">
        <v>27</v>
      </c>
      <c r="AB2168">
        <v>42</v>
      </c>
    </row>
    <row r="2169" spans="1:28" x14ac:dyDescent="0.2">
      <c r="A2169" s="4">
        <v>38575663</v>
      </c>
      <c r="B2169" s="1">
        <v>43661</v>
      </c>
      <c r="C2169" s="13">
        <v>0.80354432870370374</v>
      </c>
      <c r="D2169" t="s">
        <v>129</v>
      </c>
      <c r="E2169" t="s">
        <v>130</v>
      </c>
      <c r="F2169">
        <v>2.09</v>
      </c>
      <c r="G2169" t="s">
        <v>130</v>
      </c>
      <c r="H2169">
        <v>35.947000000000003</v>
      </c>
      <c r="I2169">
        <v>-117.696</v>
      </c>
      <c r="J2169">
        <v>2.8</v>
      </c>
      <c r="K2169" t="s">
        <v>131</v>
      </c>
      <c r="L2169">
        <v>44</v>
      </c>
      <c r="M2169">
        <v>0.23</v>
      </c>
      <c r="N2169">
        <v>0.28999999999999998</v>
      </c>
      <c r="O2169">
        <v>0.51</v>
      </c>
      <c r="P2169">
        <v>0</v>
      </c>
      <c r="Q2169">
        <v>162</v>
      </c>
      <c r="R2169">
        <v>87</v>
      </c>
      <c r="S2169">
        <v>-156</v>
      </c>
      <c r="T2169">
        <v>25</v>
      </c>
      <c r="U2169">
        <v>21</v>
      </c>
      <c r="V2169">
        <v>17</v>
      </c>
      <c r="W2169">
        <v>7</v>
      </c>
      <c r="X2169" t="s">
        <v>131</v>
      </c>
      <c r="Y2169">
        <v>90</v>
      </c>
      <c r="Z2169">
        <v>58</v>
      </c>
      <c r="AA2169">
        <v>13</v>
      </c>
      <c r="AB2169">
        <v>44</v>
      </c>
    </row>
    <row r="2170" spans="1:28" x14ac:dyDescent="0.2">
      <c r="A2170" s="4">
        <v>38575775</v>
      </c>
      <c r="B2170" s="1">
        <v>43661</v>
      </c>
      <c r="C2170" s="13">
        <v>0.82105601851851862</v>
      </c>
      <c r="D2170" t="s">
        <v>129</v>
      </c>
      <c r="E2170" t="s">
        <v>130</v>
      </c>
      <c r="F2170">
        <v>2.2400000000000002</v>
      </c>
      <c r="G2170" t="s">
        <v>130</v>
      </c>
      <c r="H2170">
        <v>35.712000000000003</v>
      </c>
      <c r="I2170">
        <v>-117.551</v>
      </c>
      <c r="J2170">
        <v>2.5</v>
      </c>
      <c r="K2170" t="s">
        <v>131</v>
      </c>
      <c r="L2170">
        <v>67</v>
      </c>
      <c r="M2170">
        <v>0.18</v>
      </c>
      <c r="N2170">
        <v>0.2</v>
      </c>
      <c r="O2170">
        <v>0.26</v>
      </c>
      <c r="P2170">
        <v>0</v>
      </c>
      <c r="Q2170">
        <v>137</v>
      </c>
      <c r="R2170">
        <v>85</v>
      </c>
      <c r="S2170">
        <v>-173</v>
      </c>
      <c r="T2170">
        <v>17</v>
      </c>
      <c r="U2170">
        <v>21</v>
      </c>
      <c r="V2170">
        <v>23</v>
      </c>
      <c r="W2170">
        <v>26</v>
      </c>
      <c r="X2170" t="s">
        <v>131</v>
      </c>
      <c r="Y2170">
        <v>88</v>
      </c>
      <c r="Z2170">
        <v>73</v>
      </c>
      <c r="AA2170">
        <v>22</v>
      </c>
      <c r="AB2170">
        <v>50</v>
      </c>
    </row>
    <row r="2171" spans="1:28" ht="17" x14ac:dyDescent="0.25">
      <c r="A2171" s="3">
        <v>38575839</v>
      </c>
      <c r="B2171" s="1">
        <v>43661</v>
      </c>
      <c r="C2171" s="13">
        <v>0.82902835648148143</v>
      </c>
      <c r="D2171" t="s">
        <v>129</v>
      </c>
      <c r="E2171" t="s">
        <v>130</v>
      </c>
      <c r="F2171">
        <v>2.08</v>
      </c>
      <c r="G2171" t="s">
        <v>130</v>
      </c>
      <c r="H2171">
        <v>35.805</v>
      </c>
      <c r="I2171">
        <v>-117.628</v>
      </c>
      <c r="J2171">
        <v>6.5</v>
      </c>
      <c r="K2171" t="s">
        <v>131</v>
      </c>
      <c r="L2171">
        <v>59</v>
      </c>
      <c r="M2171">
        <v>0.21</v>
      </c>
      <c r="N2171">
        <v>0.24</v>
      </c>
      <c r="O2171">
        <v>0.81</v>
      </c>
      <c r="P2171">
        <v>0</v>
      </c>
      <c r="Q2171">
        <v>273</v>
      </c>
      <c r="R2171">
        <v>71</v>
      </c>
      <c r="S2171">
        <v>102</v>
      </c>
      <c r="T2171">
        <v>60</v>
      </c>
      <c r="U2171">
        <v>51</v>
      </c>
      <c r="V2171">
        <v>16</v>
      </c>
      <c r="W2171">
        <v>33</v>
      </c>
      <c r="X2171" t="s">
        <v>134</v>
      </c>
      <c r="Y2171">
        <v>43</v>
      </c>
      <c r="Z2171">
        <v>27</v>
      </c>
      <c r="AA2171">
        <v>19</v>
      </c>
      <c r="AB2171">
        <v>101</v>
      </c>
    </row>
    <row r="2172" spans="1:28" ht="17" x14ac:dyDescent="0.25">
      <c r="A2172" s="3">
        <v>38576223</v>
      </c>
      <c r="B2172" s="1">
        <v>43661</v>
      </c>
      <c r="C2172" s="13">
        <v>0.88467303240740736</v>
      </c>
      <c r="D2172" t="s">
        <v>129</v>
      </c>
      <c r="E2172" t="s">
        <v>130</v>
      </c>
      <c r="F2172">
        <v>3.22</v>
      </c>
      <c r="G2172" t="s">
        <v>130</v>
      </c>
      <c r="H2172">
        <v>35.671999999999997</v>
      </c>
      <c r="I2172">
        <v>-117.523</v>
      </c>
      <c r="J2172">
        <v>8.1999999999999993</v>
      </c>
      <c r="K2172" t="s">
        <v>131</v>
      </c>
      <c r="L2172">
        <v>140</v>
      </c>
      <c r="M2172">
        <v>0.13</v>
      </c>
      <c r="N2172">
        <v>0.09</v>
      </c>
      <c r="O2172">
        <v>0.19</v>
      </c>
      <c r="P2172">
        <v>0</v>
      </c>
      <c r="Q2172">
        <v>144</v>
      </c>
      <c r="R2172">
        <v>82</v>
      </c>
      <c r="S2172">
        <v>175</v>
      </c>
      <c r="T2172">
        <v>21</v>
      </c>
      <c r="U2172">
        <v>20</v>
      </c>
      <c r="V2172">
        <v>80</v>
      </c>
      <c r="W2172">
        <v>33</v>
      </c>
      <c r="X2172" t="s">
        <v>131</v>
      </c>
      <c r="Y2172">
        <v>93</v>
      </c>
      <c r="Z2172">
        <v>48</v>
      </c>
      <c r="AA2172">
        <v>46</v>
      </c>
      <c r="AB2172">
        <v>96</v>
      </c>
    </row>
    <row r="2173" spans="1:28" ht="17" x14ac:dyDescent="0.25">
      <c r="A2173" s="3">
        <v>38576311</v>
      </c>
      <c r="B2173" s="1">
        <v>43661</v>
      </c>
      <c r="C2173" s="13">
        <v>0.89575243055555553</v>
      </c>
      <c r="D2173" t="s">
        <v>129</v>
      </c>
      <c r="E2173" t="s">
        <v>130</v>
      </c>
      <c r="F2173">
        <v>3.69</v>
      </c>
      <c r="G2173" t="s">
        <v>47</v>
      </c>
      <c r="H2173">
        <v>35.677999999999997</v>
      </c>
      <c r="I2173">
        <v>-117.506</v>
      </c>
      <c r="J2173">
        <v>9.1999999999999993</v>
      </c>
      <c r="K2173" t="s">
        <v>131</v>
      </c>
      <c r="L2173">
        <v>158</v>
      </c>
      <c r="M2173">
        <v>0.16</v>
      </c>
      <c r="N2173">
        <v>0.1</v>
      </c>
      <c r="O2173">
        <v>0.19</v>
      </c>
      <c r="P2173">
        <v>0</v>
      </c>
      <c r="Q2173">
        <v>307</v>
      </c>
      <c r="R2173">
        <v>87</v>
      </c>
      <c r="S2173">
        <v>-171</v>
      </c>
      <c r="T2173">
        <v>16</v>
      </c>
      <c r="U2173">
        <v>13</v>
      </c>
      <c r="V2173">
        <v>37</v>
      </c>
      <c r="W2173">
        <v>7</v>
      </c>
      <c r="X2173" t="s">
        <v>131</v>
      </c>
      <c r="Y2173">
        <v>100</v>
      </c>
      <c r="Z2173">
        <v>33</v>
      </c>
      <c r="AA2173">
        <v>34</v>
      </c>
      <c r="AB2173">
        <v>118</v>
      </c>
    </row>
    <row r="2174" spans="1:28" x14ac:dyDescent="0.2">
      <c r="A2174" s="4">
        <v>38576423</v>
      </c>
      <c r="B2174" s="1">
        <v>43661</v>
      </c>
      <c r="C2174" s="13">
        <v>0.90875104166666665</v>
      </c>
      <c r="D2174" t="s">
        <v>129</v>
      </c>
      <c r="E2174" t="s">
        <v>130</v>
      </c>
      <c r="F2174">
        <v>2.16</v>
      </c>
      <c r="G2174" t="s">
        <v>130</v>
      </c>
      <c r="H2174">
        <v>35.633000000000003</v>
      </c>
      <c r="I2174">
        <v>-117.43600000000001</v>
      </c>
      <c r="J2174">
        <v>2.9</v>
      </c>
      <c r="K2174" t="s">
        <v>131</v>
      </c>
      <c r="L2174">
        <v>56</v>
      </c>
      <c r="M2174">
        <v>0.15</v>
      </c>
      <c r="N2174">
        <v>0.18</v>
      </c>
      <c r="O2174">
        <v>0.21</v>
      </c>
      <c r="P2174">
        <v>0</v>
      </c>
      <c r="Q2174">
        <v>341</v>
      </c>
      <c r="R2174">
        <v>88</v>
      </c>
      <c r="S2174">
        <v>167</v>
      </c>
      <c r="T2174">
        <v>22</v>
      </c>
      <c r="U2174">
        <v>29</v>
      </c>
      <c r="V2174">
        <v>19</v>
      </c>
      <c r="W2174">
        <v>23</v>
      </c>
      <c r="X2174" t="s">
        <v>133</v>
      </c>
      <c r="Y2174">
        <v>77</v>
      </c>
      <c r="Z2174">
        <v>61</v>
      </c>
      <c r="AA2174">
        <v>21</v>
      </c>
      <c r="AB2174">
        <v>61</v>
      </c>
    </row>
    <row r="2175" spans="1:28" ht="17" x14ac:dyDescent="0.25">
      <c r="A2175" s="3">
        <v>38576495</v>
      </c>
      <c r="B2175" s="1">
        <v>43661</v>
      </c>
      <c r="C2175" s="13">
        <v>0.91768634259259263</v>
      </c>
      <c r="D2175" t="s">
        <v>129</v>
      </c>
      <c r="E2175" t="s">
        <v>130</v>
      </c>
      <c r="F2175">
        <v>2.27</v>
      </c>
      <c r="G2175" t="s">
        <v>130</v>
      </c>
      <c r="H2175">
        <v>35.631999999999998</v>
      </c>
      <c r="I2175">
        <v>-117.434</v>
      </c>
      <c r="J2175">
        <v>2.8</v>
      </c>
      <c r="K2175" t="s">
        <v>131</v>
      </c>
      <c r="L2175">
        <v>57</v>
      </c>
      <c r="M2175">
        <v>0.18</v>
      </c>
      <c r="N2175">
        <v>0.22</v>
      </c>
      <c r="O2175">
        <v>0.26</v>
      </c>
      <c r="P2175">
        <v>0</v>
      </c>
      <c r="Q2175">
        <v>166</v>
      </c>
      <c r="R2175">
        <v>87</v>
      </c>
      <c r="S2175">
        <v>-126</v>
      </c>
      <c r="T2175">
        <v>22</v>
      </c>
      <c r="U2175">
        <v>31</v>
      </c>
      <c r="V2175">
        <v>18</v>
      </c>
      <c r="W2175">
        <v>28</v>
      </c>
      <c r="X2175" t="s">
        <v>133</v>
      </c>
      <c r="Y2175">
        <v>74</v>
      </c>
      <c r="Z2175">
        <v>61</v>
      </c>
      <c r="AA2175">
        <v>19</v>
      </c>
      <c r="AB2175">
        <v>81</v>
      </c>
    </row>
    <row r="2176" spans="1:28" x14ac:dyDescent="0.2">
      <c r="A2176" s="4">
        <v>38577287</v>
      </c>
      <c r="B2176" s="1">
        <v>43662</v>
      </c>
      <c r="C2176" s="13">
        <v>3.3927430555555554E-2</v>
      </c>
      <c r="D2176" t="s">
        <v>129</v>
      </c>
      <c r="E2176" t="s">
        <v>130</v>
      </c>
      <c r="F2176">
        <v>2.13</v>
      </c>
      <c r="G2176" t="s">
        <v>130</v>
      </c>
      <c r="H2176">
        <v>35.768999999999998</v>
      </c>
      <c r="I2176">
        <v>-117.59</v>
      </c>
      <c r="J2176">
        <v>9.4</v>
      </c>
      <c r="K2176" t="s">
        <v>131</v>
      </c>
      <c r="L2176">
        <v>53</v>
      </c>
      <c r="M2176">
        <v>0.15</v>
      </c>
      <c r="N2176">
        <v>0.22</v>
      </c>
      <c r="O2176">
        <v>0.46</v>
      </c>
      <c r="P2176">
        <v>0</v>
      </c>
      <c r="Q2176">
        <v>167</v>
      </c>
      <c r="R2176">
        <v>87</v>
      </c>
      <c r="S2176">
        <v>174</v>
      </c>
      <c r="T2176">
        <v>16</v>
      </c>
      <c r="U2176">
        <v>18</v>
      </c>
      <c r="V2176">
        <v>17</v>
      </c>
      <c r="W2176">
        <v>7</v>
      </c>
      <c r="X2176" t="s">
        <v>131</v>
      </c>
      <c r="Y2176">
        <v>100</v>
      </c>
      <c r="Z2176">
        <v>37</v>
      </c>
      <c r="AA2176">
        <v>17</v>
      </c>
      <c r="AB2176">
        <v>112</v>
      </c>
    </row>
    <row r="2177" spans="1:28" ht="17" x14ac:dyDescent="0.25">
      <c r="A2177" s="3">
        <v>38577303</v>
      </c>
      <c r="B2177" s="1">
        <v>43662</v>
      </c>
      <c r="C2177" s="13">
        <v>3.4977314814814815E-2</v>
      </c>
      <c r="D2177" t="s">
        <v>129</v>
      </c>
      <c r="E2177" t="s">
        <v>130</v>
      </c>
      <c r="F2177">
        <v>3.12</v>
      </c>
      <c r="G2177" t="s">
        <v>130</v>
      </c>
      <c r="H2177">
        <v>35.945</v>
      </c>
      <c r="I2177">
        <v>-117.70099999999999</v>
      </c>
      <c r="J2177">
        <v>3</v>
      </c>
      <c r="K2177" t="s">
        <v>131</v>
      </c>
      <c r="L2177">
        <v>130</v>
      </c>
      <c r="M2177">
        <v>0.14000000000000001</v>
      </c>
      <c r="N2177">
        <v>0.1</v>
      </c>
      <c r="O2177">
        <v>0.31</v>
      </c>
      <c r="P2177">
        <v>0</v>
      </c>
      <c r="Q2177">
        <v>328</v>
      </c>
      <c r="R2177">
        <v>82</v>
      </c>
      <c r="S2177">
        <v>174</v>
      </c>
      <c r="T2177">
        <v>35</v>
      </c>
      <c r="U2177">
        <v>30</v>
      </c>
      <c r="V2177">
        <v>68</v>
      </c>
      <c r="W2177">
        <v>32</v>
      </c>
      <c r="X2177" t="s">
        <v>132</v>
      </c>
      <c r="Y2177">
        <v>57</v>
      </c>
      <c r="Z2177">
        <v>77</v>
      </c>
      <c r="AA2177">
        <v>45</v>
      </c>
      <c r="AB2177">
        <v>53</v>
      </c>
    </row>
    <row r="2178" spans="1:28" ht="17" x14ac:dyDescent="0.25">
      <c r="A2178" s="3">
        <v>38577391</v>
      </c>
      <c r="B2178" s="1">
        <v>43662</v>
      </c>
      <c r="C2178" s="13">
        <v>4.5226041666666668E-2</v>
      </c>
      <c r="D2178" t="s">
        <v>129</v>
      </c>
      <c r="E2178" t="s">
        <v>130</v>
      </c>
      <c r="F2178">
        <v>2.68</v>
      </c>
      <c r="G2178" t="s">
        <v>130</v>
      </c>
      <c r="H2178">
        <v>35.947000000000003</v>
      </c>
      <c r="I2178">
        <v>-117.70399999999999</v>
      </c>
      <c r="J2178">
        <v>2.6</v>
      </c>
      <c r="K2178" t="s">
        <v>131</v>
      </c>
      <c r="L2178">
        <v>84</v>
      </c>
      <c r="M2178">
        <v>0.15</v>
      </c>
      <c r="N2178">
        <v>0.12</v>
      </c>
      <c r="O2178">
        <v>0.2</v>
      </c>
      <c r="P2178">
        <v>0</v>
      </c>
      <c r="Q2178">
        <v>345</v>
      </c>
      <c r="R2178">
        <v>81</v>
      </c>
      <c r="S2178">
        <v>-168</v>
      </c>
      <c r="T2178">
        <v>22</v>
      </c>
      <c r="U2178">
        <v>19</v>
      </c>
      <c r="V2178">
        <v>22</v>
      </c>
      <c r="W2178">
        <v>3</v>
      </c>
      <c r="X2178" t="s">
        <v>131</v>
      </c>
      <c r="Y2178">
        <v>95</v>
      </c>
      <c r="Z2178">
        <v>66</v>
      </c>
      <c r="AA2178">
        <v>20</v>
      </c>
      <c r="AB2178">
        <v>45</v>
      </c>
    </row>
    <row r="2179" spans="1:28" ht="17" x14ac:dyDescent="0.25">
      <c r="A2179" s="3">
        <v>38577431</v>
      </c>
      <c r="B2179" s="1">
        <v>43662</v>
      </c>
      <c r="C2179" s="13">
        <v>5.4295138888888893E-2</v>
      </c>
      <c r="D2179" t="s">
        <v>129</v>
      </c>
      <c r="E2179" t="s">
        <v>130</v>
      </c>
      <c r="F2179">
        <v>2.48</v>
      </c>
      <c r="G2179" t="s">
        <v>130</v>
      </c>
      <c r="H2179">
        <v>35.893999999999998</v>
      </c>
      <c r="I2179">
        <v>-117.723</v>
      </c>
      <c r="J2179">
        <v>2.5</v>
      </c>
      <c r="K2179" t="s">
        <v>131</v>
      </c>
      <c r="L2179">
        <v>89</v>
      </c>
      <c r="M2179">
        <v>0.15</v>
      </c>
      <c r="N2179">
        <v>0.12</v>
      </c>
      <c r="O2179">
        <v>0.23</v>
      </c>
      <c r="P2179">
        <v>0</v>
      </c>
      <c r="Q2179">
        <v>302</v>
      </c>
      <c r="R2179">
        <v>78</v>
      </c>
      <c r="S2179">
        <v>177</v>
      </c>
      <c r="T2179">
        <v>25</v>
      </c>
      <c r="U2179">
        <v>24</v>
      </c>
      <c r="V2179">
        <v>18</v>
      </c>
      <c r="W2179">
        <v>15</v>
      </c>
      <c r="X2179" t="s">
        <v>131</v>
      </c>
      <c r="Y2179">
        <v>86</v>
      </c>
      <c r="Z2179">
        <v>69</v>
      </c>
      <c r="AA2179">
        <v>16</v>
      </c>
      <c r="AB2179">
        <v>48</v>
      </c>
    </row>
    <row r="2180" spans="1:28" x14ac:dyDescent="0.2">
      <c r="A2180" s="4">
        <v>38577743</v>
      </c>
      <c r="B2180" s="1">
        <v>43662</v>
      </c>
      <c r="C2180" s="13">
        <v>0.10069224537037037</v>
      </c>
      <c r="D2180" t="s">
        <v>129</v>
      </c>
      <c r="E2180" t="s">
        <v>130</v>
      </c>
      <c r="F2180">
        <v>2.08</v>
      </c>
      <c r="G2180" t="s">
        <v>130</v>
      </c>
      <c r="H2180">
        <v>35.613</v>
      </c>
      <c r="I2180">
        <v>-117.46599999999999</v>
      </c>
      <c r="J2180">
        <v>2.8</v>
      </c>
      <c r="K2180" t="s">
        <v>131</v>
      </c>
      <c r="L2180">
        <v>55</v>
      </c>
      <c r="M2180">
        <v>0.17</v>
      </c>
      <c r="N2180">
        <v>0.21</v>
      </c>
      <c r="O2180">
        <v>0.24</v>
      </c>
      <c r="P2180">
        <v>0</v>
      </c>
      <c r="Q2180">
        <v>152</v>
      </c>
      <c r="R2180">
        <v>21</v>
      </c>
      <c r="S2180">
        <v>142</v>
      </c>
      <c r="T2180">
        <v>25</v>
      </c>
      <c r="U2180">
        <v>27</v>
      </c>
      <c r="V2180">
        <v>18</v>
      </c>
      <c r="W2180">
        <v>26</v>
      </c>
      <c r="X2180" t="s">
        <v>133</v>
      </c>
      <c r="Y2180">
        <v>87</v>
      </c>
      <c r="Z2180">
        <v>66</v>
      </c>
      <c r="AA2180">
        <v>20</v>
      </c>
      <c r="AB2180">
        <v>47</v>
      </c>
    </row>
    <row r="2181" spans="1:28" ht="17" x14ac:dyDescent="0.25">
      <c r="A2181" s="3">
        <v>38577799</v>
      </c>
      <c r="B2181" s="1">
        <v>43662</v>
      </c>
      <c r="C2181" s="13">
        <v>0.10824768518518518</v>
      </c>
      <c r="D2181" t="s">
        <v>129</v>
      </c>
      <c r="E2181" t="s">
        <v>130</v>
      </c>
      <c r="F2181">
        <v>3.05</v>
      </c>
      <c r="G2181" t="s">
        <v>130</v>
      </c>
      <c r="H2181">
        <v>35.868000000000002</v>
      </c>
      <c r="I2181">
        <v>-117.70099999999999</v>
      </c>
      <c r="J2181">
        <v>7.7</v>
      </c>
      <c r="K2181" t="s">
        <v>131</v>
      </c>
      <c r="L2181">
        <v>129</v>
      </c>
      <c r="M2181">
        <v>0.15</v>
      </c>
      <c r="N2181">
        <v>0.11</v>
      </c>
      <c r="O2181">
        <v>0.36</v>
      </c>
      <c r="P2181">
        <v>0</v>
      </c>
      <c r="Q2181">
        <v>134</v>
      </c>
      <c r="R2181">
        <v>81</v>
      </c>
      <c r="S2181">
        <v>-158</v>
      </c>
      <c r="T2181">
        <v>8</v>
      </c>
      <c r="U2181">
        <v>15</v>
      </c>
      <c r="V2181">
        <v>57</v>
      </c>
      <c r="W2181">
        <v>32</v>
      </c>
      <c r="X2181" t="s">
        <v>131</v>
      </c>
      <c r="Y2181">
        <v>100</v>
      </c>
      <c r="Z2181">
        <v>46</v>
      </c>
      <c r="AA2181">
        <v>37</v>
      </c>
      <c r="AB2181">
        <v>102</v>
      </c>
    </row>
    <row r="2182" spans="1:28" ht="17" x14ac:dyDescent="0.25">
      <c r="A2182" s="3">
        <v>38577831</v>
      </c>
      <c r="B2182" s="1">
        <v>43662</v>
      </c>
      <c r="C2182" s="13">
        <v>0.11603055555555557</v>
      </c>
      <c r="D2182" t="s">
        <v>129</v>
      </c>
      <c r="E2182" t="s">
        <v>130</v>
      </c>
      <c r="F2182">
        <v>3.8</v>
      </c>
      <c r="G2182" t="s">
        <v>47</v>
      </c>
      <c r="H2182">
        <v>35.631999999999998</v>
      </c>
      <c r="I2182">
        <v>-117.432</v>
      </c>
      <c r="J2182">
        <v>5</v>
      </c>
      <c r="K2182" t="s">
        <v>131</v>
      </c>
      <c r="L2182">
        <v>156</v>
      </c>
      <c r="M2182">
        <v>0.14000000000000001</v>
      </c>
      <c r="N2182">
        <v>0.09</v>
      </c>
      <c r="O2182">
        <v>0.15</v>
      </c>
      <c r="P2182">
        <v>0</v>
      </c>
      <c r="Q2182">
        <v>298</v>
      </c>
      <c r="R2182">
        <v>83</v>
      </c>
      <c r="S2182">
        <v>139</v>
      </c>
      <c r="T2182">
        <v>23</v>
      </c>
      <c r="U2182">
        <v>28</v>
      </c>
      <c r="V2182">
        <v>23</v>
      </c>
      <c r="W2182">
        <v>5</v>
      </c>
      <c r="X2182" t="s">
        <v>133</v>
      </c>
      <c r="Y2182">
        <v>61</v>
      </c>
      <c r="Z2182">
        <v>54</v>
      </c>
      <c r="AA2182">
        <v>42</v>
      </c>
      <c r="AB2182">
        <v>72</v>
      </c>
    </row>
    <row r="2183" spans="1:28" x14ac:dyDescent="0.2">
      <c r="A2183" s="4">
        <v>38577903</v>
      </c>
      <c r="B2183" s="1">
        <v>43662</v>
      </c>
      <c r="C2183" s="13">
        <v>0.12786296296296296</v>
      </c>
      <c r="D2183" t="s">
        <v>129</v>
      </c>
      <c r="E2183" t="s">
        <v>130</v>
      </c>
      <c r="F2183">
        <v>2.0699999999999998</v>
      </c>
      <c r="G2183" t="s">
        <v>130</v>
      </c>
      <c r="H2183">
        <v>35.603000000000002</v>
      </c>
      <c r="I2183">
        <v>-117.413</v>
      </c>
      <c r="J2183">
        <v>8.8000000000000007</v>
      </c>
      <c r="K2183" t="s">
        <v>131</v>
      </c>
      <c r="L2183">
        <v>55</v>
      </c>
      <c r="M2183">
        <v>0.17</v>
      </c>
      <c r="N2183">
        <v>0.25</v>
      </c>
      <c r="O2183">
        <v>0.38</v>
      </c>
      <c r="P2183">
        <v>0</v>
      </c>
      <c r="Q2183">
        <v>315</v>
      </c>
      <c r="R2183">
        <v>73</v>
      </c>
      <c r="S2183">
        <v>-164</v>
      </c>
      <c r="T2183">
        <v>16</v>
      </c>
      <c r="U2183">
        <v>22</v>
      </c>
      <c r="V2183">
        <v>19</v>
      </c>
      <c r="W2183">
        <v>7</v>
      </c>
      <c r="X2183" t="s">
        <v>131</v>
      </c>
      <c r="Y2183">
        <v>90</v>
      </c>
      <c r="Z2183">
        <v>27</v>
      </c>
      <c r="AA2183">
        <v>18</v>
      </c>
      <c r="AB2183">
        <v>131</v>
      </c>
    </row>
    <row r="2184" spans="1:28" x14ac:dyDescent="0.2">
      <c r="A2184" s="4">
        <v>38578047</v>
      </c>
      <c r="B2184" s="1">
        <v>43662</v>
      </c>
      <c r="C2184" s="13">
        <v>0.14625451388888888</v>
      </c>
      <c r="D2184" t="s">
        <v>129</v>
      </c>
      <c r="E2184" t="s">
        <v>130</v>
      </c>
      <c r="F2184">
        <v>2.44</v>
      </c>
      <c r="G2184" t="s">
        <v>130</v>
      </c>
      <c r="H2184">
        <v>35.588999999999999</v>
      </c>
      <c r="I2184">
        <v>-117.431</v>
      </c>
      <c r="J2184">
        <v>3.6</v>
      </c>
      <c r="K2184" t="s">
        <v>131</v>
      </c>
      <c r="L2184">
        <v>56</v>
      </c>
      <c r="M2184">
        <v>0.18</v>
      </c>
      <c r="N2184">
        <v>0.22</v>
      </c>
      <c r="O2184">
        <v>0.46</v>
      </c>
      <c r="P2184">
        <v>0</v>
      </c>
      <c r="Q2184">
        <v>85</v>
      </c>
      <c r="R2184">
        <v>84</v>
      </c>
      <c r="S2184">
        <v>-162</v>
      </c>
      <c r="T2184">
        <v>19</v>
      </c>
      <c r="U2184">
        <v>35</v>
      </c>
      <c r="V2184">
        <v>19</v>
      </c>
      <c r="W2184">
        <v>15</v>
      </c>
      <c r="X2184" t="s">
        <v>133</v>
      </c>
      <c r="Y2184">
        <v>73</v>
      </c>
      <c r="Z2184">
        <v>62</v>
      </c>
      <c r="AA2184">
        <v>17</v>
      </c>
      <c r="AB2184">
        <v>60</v>
      </c>
    </row>
    <row r="2185" spans="1:28" ht="17" x14ac:dyDescent="0.25">
      <c r="A2185" s="3">
        <v>38578055</v>
      </c>
      <c r="B2185" s="1">
        <v>43662</v>
      </c>
      <c r="C2185" s="13">
        <v>0.14735671296296296</v>
      </c>
      <c r="D2185" t="s">
        <v>129</v>
      </c>
      <c r="E2185" t="s">
        <v>130</v>
      </c>
      <c r="F2185">
        <v>3.21</v>
      </c>
      <c r="G2185" t="s">
        <v>130</v>
      </c>
      <c r="H2185">
        <v>35.851999999999997</v>
      </c>
      <c r="I2185">
        <v>-117.675</v>
      </c>
      <c r="J2185">
        <v>8.1</v>
      </c>
      <c r="K2185" t="s">
        <v>131</v>
      </c>
      <c r="L2185">
        <v>122</v>
      </c>
      <c r="M2185">
        <v>0.15</v>
      </c>
      <c r="N2185">
        <v>0.11</v>
      </c>
      <c r="O2185">
        <v>0.32</v>
      </c>
      <c r="P2185">
        <v>0</v>
      </c>
      <c r="Q2185">
        <v>353</v>
      </c>
      <c r="R2185">
        <v>71</v>
      </c>
      <c r="S2185">
        <v>-178</v>
      </c>
      <c r="T2185">
        <v>12</v>
      </c>
      <c r="U2185">
        <v>21</v>
      </c>
      <c r="V2185">
        <v>19</v>
      </c>
      <c r="W2185">
        <v>0</v>
      </c>
      <c r="X2185" t="s">
        <v>131</v>
      </c>
      <c r="Y2185">
        <v>100</v>
      </c>
      <c r="Z2185">
        <v>36</v>
      </c>
      <c r="AA2185">
        <v>37</v>
      </c>
      <c r="AB2185">
        <v>113</v>
      </c>
    </row>
    <row r="2186" spans="1:28" ht="17" x14ac:dyDescent="0.25">
      <c r="A2186" s="3">
        <v>38578079</v>
      </c>
      <c r="B2186" s="1">
        <v>43662</v>
      </c>
      <c r="C2186" s="13">
        <v>0.14987025462962963</v>
      </c>
      <c r="D2186" t="s">
        <v>129</v>
      </c>
      <c r="E2186" t="s">
        <v>130</v>
      </c>
      <c r="F2186">
        <v>2.8</v>
      </c>
      <c r="G2186" t="s">
        <v>130</v>
      </c>
      <c r="H2186">
        <v>35.662999999999997</v>
      </c>
      <c r="I2186">
        <v>-117.452</v>
      </c>
      <c r="J2186">
        <v>10.3</v>
      </c>
      <c r="K2186" t="s">
        <v>131</v>
      </c>
      <c r="L2186">
        <v>96</v>
      </c>
      <c r="M2186">
        <v>0.14000000000000001</v>
      </c>
      <c r="N2186">
        <v>0.14000000000000001</v>
      </c>
      <c r="O2186">
        <v>0.21</v>
      </c>
      <c r="P2186">
        <v>0</v>
      </c>
      <c r="Q2186">
        <v>333</v>
      </c>
      <c r="R2186">
        <v>85</v>
      </c>
      <c r="S2186">
        <v>158</v>
      </c>
      <c r="T2186">
        <v>31</v>
      </c>
      <c r="U2186">
        <v>24</v>
      </c>
      <c r="V2186">
        <v>38</v>
      </c>
      <c r="W2186">
        <v>14</v>
      </c>
      <c r="X2186" t="s">
        <v>133</v>
      </c>
      <c r="Y2186">
        <v>76</v>
      </c>
      <c r="Z2186">
        <v>36</v>
      </c>
      <c r="AA2186">
        <v>0</v>
      </c>
      <c r="AB2186">
        <v>0</v>
      </c>
    </row>
    <row r="2187" spans="1:28" ht="17" x14ac:dyDescent="0.25">
      <c r="A2187" s="3">
        <v>38578223</v>
      </c>
      <c r="B2187" s="1">
        <v>43662</v>
      </c>
      <c r="C2187" s="13">
        <v>0.17439039351851851</v>
      </c>
      <c r="D2187" t="s">
        <v>129</v>
      </c>
      <c r="E2187" t="s">
        <v>130</v>
      </c>
      <c r="F2187">
        <v>2</v>
      </c>
      <c r="G2187" t="s">
        <v>130</v>
      </c>
      <c r="H2187">
        <v>35.773000000000003</v>
      </c>
      <c r="I2187">
        <v>-117.599</v>
      </c>
      <c r="J2187">
        <v>5.9</v>
      </c>
      <c r="K2187" t="s">
        <v>131</v>
      </c>
      <c r="L2187">
        <v>58</v>
      </c>
      <c r="M2187">
        <v>0.15</v>
      </c>
      <c r="N2187">
        <v>0.2</v>
      </c>
      <c r="O2187">
        <v>0.51</v>
      </c>
      <c r="P2187">
        <v>0</v>
      </c>
      <c r="Q2187">
        <v>335</v>
      </c>
      <c r="R2187">
        <v>65</v>
      </c>
      <c r="S2187">
        <v>-154</v>
      </c>
      <c r="T2187">
        <v>34</v>
      </c>
      <c r="U2187">
        <v>41</v>
      </c>
      <c r="V2187">
        <v>18</v>
      </c>
      <c r="W2187">
        <v>34</v>
      </c>
      <c r="X2187" t="s">
        <v>132</v>
      </c>
      <c r="Y2187">
        <v>62</v>
      </c>
      <c r="Z2187">
        <v>26</v>
      </c>
      <c r="AA2187">
        <v>17</v>
      </c>
      <c r="AB2187">
        <v>123</v>
      </c>
    </row>
    <row r="2188" spans="1:28" ht="17" x14ac:dyDescent="0.25">
      <c r="A2188" s="3">
        <v>38578255</v>
      </c>
      <c r="B2188" s="1">
        <v>43662</v>
      </c>
      <c r="C2188" s="13">
        <v>0.17760590277777777</v>
      </c>
      <c r="D2188" t="s">
        <v>129</v>
      </c>
      <c r="E2188" t="s">
        <v>130</v>
      </c>
      <c r="F2188">
        <v>2.5099999999999998</v>
      </c>
      <c r="G2188" t="s">
        <v>130</v>
      </c>
      <c r="H2188">
        <v>35.802</v>
      </c>
      <c r="I2188">
        <v>-117.623</v>
      </c>
      <c r="J2188">
        <v>6</v>
      </c>
      <c r="K2188" t="s">
        <v>131</v>
      </c>
      <c r="L2188">
        <v>98</v>
      </c>
      <c r="M2188">
        <v>0.14000000000000001</v>
      </c>
      <c r="N2188">
        <v>0.12</v>
      </c>
      <c r="O2188">
        <v>0.35</v>
      </c>
      <c r="P2188">
        <v>0</v>
      </c>
      <c r="Q2188">
        <v>25</v>
      </c>
      <c r="R2188">
        <v>35</v>
      </c>
      <c r="S2188">
        <v>-56</v>
      </c>
      <c r="T2188">
        <v>22</v>
      </c>
      <c r="U2188">
        <v>20</v>
      </c>
      <c r="V2188">
        <v>22</v>
      </c>
      <c r="W2188">
        <v>10</v>
      </c>
      <c r="X2188" t="s">
        <v>131</v>
      </c>
      <c r="Y2188">
        <v>93</v>
      </c>
      <c r="Z2188">
        <v>36</v>
      </c>
      <c r="AA2188">
        <v>20</v>
      </c>
      <c r="AB2188">
        <v>79</v>
      </c>
    </row>
    <row r="2189" spans="1:28" ht="17" x14ac:dyDescent="0.25">
      <c r="A2189" s="3">
        <v>38578311</v>
      </c>
      <c r="B2189" s="1">
        <v>43662</v>
      </c>
      <c r="C2189" s="13">
        <v>0.18581967592592594</v>
      </c>
      <c r="D2189" t="s">
        <v>129</v>
      </c>
      <c r="E2189" t="s">
        <v>130</v>
      </c>
      <c r="F2189">
        <v>2.59</v>
      </c>
      <c r="G2189" t="s">
        <v>130</v>
      </c>
      <c r="H2189">
        <v>35.945999999999998</v>
      </c>
      <c r="I2189">
        <v>-117.70099999999999</v>
      </c>
      <c r="J2189">
        <v>3.8</v>
      </c>
      <c r="K2189" t="s">
        <v>131</v>
      </c>
      <c r="L2189">
        <v>88</v>
      </c>
      <c r="M2189">
        <v>0.13</v>
      </c>
      <c r="N2189">
        <v>0.12</v>
      </c>
      <c r="O2189">
        <v>0.3</v>
      </c>
      <c r="P2189">
        <v>0</v>
      </c>
      <c r="Q2189">
        <v>316</v>
      </c>
      <c r="R2189">
        <v>83</v>
      </c>
      <c r="S2189">
        <v>-170</v>
      </c>
      <c r="T2189">
        <v>18</v>
      </c>
      <c r="U2189">
        <v>15</v>
      </c>
      <c r="V2189">
        <v>22</v>
      </c>
      <c r="W2189">
        <v>21</v>
      </c>
      <c r="X2189" t="s">
        <v>131</v>
      </c>
      <c r="Y2189">
        <v>100</v>
      </c>
      <c r="Z2189">
        <v>69</v>
      </c>
      <c r="AA2189">
        <v>19</v>
      </c>
      <c r="AB2189">
        <v>53</v>
      </c>
    </row>
    <row r="2190" spans="1:28" x14ac:dyDescent="0.2">
      <c r="A2190" s="4">
        <v>38578343</v>
      </c>
      <c r="B2190" s="1">
        <v>43662</v>
      </c>
      <c r="C2190" s="13">
        <v>0.18951747685185186</v>
      </c>
      <c r="D2190" t="s">
        <v>129</v>
      </c>
      <c r="E2190" t="s">
        <v>130</v>
      </c>
      <c r="F2190">
        <v>2.08</v>
      </c>
      <c r="G2190" t="s">
        <v>130</v>
      </c>
      <c r="H2190">
        <v>35.664999999999999</v>
      </c>
      <c r="I2190">
        <v>-117.48699999999999</v>
      </c>
      <c r="J2190">
        <v>5</v>
      </c>
      <c r="K2190" t="s">
        <v>131</v>
      </c>
      <c r="L2190">
        <v>58</v>
      </c>
      <c r="M2190">
        <v>0.19</v>
      </c>
      <c r="N2190">
        <v>0.25</v>
      </c>
      <c r="O2190">
        <v>0.37</v>
      </c>
      <c r="P2190">
        <v>0</v>
      </c>
      <c r="Q2190">
        <v>125</v>
      </c>
      <c r="R2190">
        <v>88</v>
      </c>
      <c r="S2190">
        <v>-133</v>
      </c>
      <c r="T2190">
        <v>22</v>
      </c>
      <c r="U2190">
        <v>37</v>
      </c>
      <c r="V2190">
        <v>17</v>
      </c>
      <c r="W2190">
        <v>30</v>
      </c>
      <c r="X2190" t="s">
        <v>133</v>
      </c>
      <c r="Y2190">
        <v>69</v>
      </c>
      <c r="Z2190">
        <v>49</v>
      </c>
      <c r="AA2190">
        <v>15</v>
      </c>
      <c r="AB2190">
        <v>94</v>
      </c>
    </row>
    <row r="2191" spans="1:28" ht="17" x14ac:dyDescent="0.25">
      <c r="A2191" s="3">
        <v>38578359</v>
      </c>
      <c r="B2191" s="1">
        <v>43662</v>
      </c>
      <c r="C2191" s="13">
        <v>0.19284386574074075</v>
      </c>
      <c r="D2191" t="s">
        <v>129</v>
      </c>
      <c r="E2191" t="s">
        <v>130</v>
      </c>
      <c r="F2191">
        <v>2.02</v>
      </c>
      <c r="G2191" t="s">
        <v>130</v>
      </c>
      <c r="H2191">
        <v>35.606000000000002</v>
      </c>
      <c r="I2191">
        <v>-117.404</v>
      </c>
      <c r="J2191">
        <v>4.5999999999999996</v>
      </c>
      <c r="K2191" t="s">
        <v>131</v>
      </c>
      <c r="L2191">
        <v>53</v>
      </c>
      <c r="M2191">
        <v>0.2</v>
      </c>
      <c r="N2191">
        <v>0.26</v>
      </c>
      <c r="O2191">
        <v>0.42</v>
      </c>
      <c r="P2191">
        <v>0</v>
      </c>
      <c r="Q2191">
        <v>131</v>
      </c>
      <c r="R2191">
        <v>76</v>
      </c>
      <c r="S2191">
        <v>163</v>
      </c>
      <c r="T2191">
        <v>32</v>
      </c>
      <c r="U2191">
        <v>40</v>
      </c>
      <c r="V2191">
        <v>18</v>
      </c>
      <c r="W2191">
        <v>27</v>
      </c>
      <c r="X2191" t="s">
        <v>132</v>
      </c>
      <c r="Y2191">
        <v>65</v>
      </c>
      <c r="Z2191">
        <v>58</v>
      </c>
      <c r="AA2191">
        <v>13</v>
      </c>
      <c r="AB2191">
        <v>62</v>
      </c>
    </row>
    <row r="2192" spans="1:28" x14ac:dyDescent="0.2">
      <c r="A2192" s="4">
        <v>38578399</v>
      </c>
      <c r="B2192" s="1">
        <v>43662</v>
      </c>
      <c r="C2192" s="13">
        <v>0.1979005787037037</v>
      </c>
      <c r="D2192" t="s">
        <v>129</v>
      </c>
      <c r="E2192" t="s">
        <v>130</v>
      </c>
      <c r="F2192">
        <v>2.0499999999999998</v>
      </c>
      <c r="G2192" t="s">
        <v>130</v>
      </c>
      <c r="H2192">
        <v>35.695</v>
      </c>
      <c r="I2192">
        <v>-117.523</v>
      </c>
      <c r="J2192">
        <v>10.6</v>
      </c>
      <c r="K2192" t="s">
        <v>131</v>
      </c>
      <c r="L2192">
        <v>59</v>
      </c>
      <c r="M2192">
        <v>0.16</v>
      </c>
      <c r="N2192">
        <v>0.21</v>
      </c>
      <c r="O2192">
        <v>0.34</v>
      </c>
      <c r="P2192">
        <v>0</v>
      </c>
      <c r="Q2192">
        <v>122</v>
      </c>
      <c r="R2192">
        <v>82</v>
      </c>
      <c r="S2192">
        <v>-142</v>
      </c>
      <c r="T2192">
        <v>21</v>
      </c>
      <c r="U2192">
        <v>40</v>
      </c>
      <c r="V2192">
        <v>23</v>
      </c>
      <c r="W2192">
        <v>25</v>
      </c>
      <c r="X2192" t="s">
        <v>133</v>
      </c>
      <c r="Y2192">
        <v>66</v>
      </c>
      <c r="Z2192">
        <v>29</v>
      </c>
      <c r="AA2192">
        <v>20</v>
      </c>
      <c r="AB2192">
        <v>132</v>
      </c>
    </row>
    <row r="2193" spans="1:28" x14ac:dyDescent="0.2">
      <c r="A2193" s="4">
        <v>38578543</v>
      </c>
      <c r="B2193" s="1">
        <v>43662</v>
      </c>
      <c r="C2193" s="13">
        <v>0.2211929398148148</v>
      </c>
      <c r="D2193" t="s">
        <v>129</v>
      </c>
      <c r="E2193" t="s">
        <v>130</v>
      </c>
      <c r="F2193">
        <v>2.3199999999999998</v>
      </c>
      <c r="G2193" t="s">
        <v>130</v>
      </c>
      <c r="H2193">
        <v>35.603999999999999</v>
      </c>
      <c r="I2193">
        <v>-117.587</v>
      </c>
      <c r="J2193">
        <v>3.9</v>
      </c>
      <c r="K2193" t="s">
        <v>131</v>
      </c>
      <c r="L2193">
        <v>57</v>
      </c>
      <c r="M2193">
        <v>0.18</v>
      </c>
      <c r="N2193">
        <v>0.19</v>
      </c>
      <c r="O2193">
        <v>0.5</v>
      </c>
      <c r="P2193">
        <v>0</v>
      </c>
      <c r="Q2193">
        <v>316</v>
      </c>
      <c r="R2193">
        <v>86</v>
      </c>
      <c r="S2193">
        <v>165</v>
      </c>
      <c r="T2193">
        <v>17</v>
      </c>
      <c r="U2193">
        <v>20</v>
      </c>
      <c r="V2193">
        <v>16</v>
      </c>
      <c r="W2193">
        <v>6</v>
      </c>
      <c r="X2193" t="s">
        <v>131</v>
      </c>
      <c r="Y2193">
        <v>98</v>
      </c>
      <c r="Z2193">
        <v>56</v>
      </c>
      <c r="AA2193">
        <v>19</v>
      </c>
      <c r="AB2193">
        <v>81</v>
      </c>
    </row>
    <row r="2194" spans="1:28" x14ac:dyDescent="0.2">
      <c r="A2194" s="4">
        <v>38578567</v>
      </c>
      <c r="B2194" s="1">
        <v>43662</v>
      </c>
      <c r="C2194" s="13">
        <v>0.22699837962962963</v>
      </c>
      <c r="D2194" t="s">
        <v>129</v>
      </c>
      <c r="E2194" t="s">
        <v>130</v>
      </c>
      <c r="F2194">
        <v>3.55</v>
      </c>
      <c r="G2194" t="s">
        <v>130</v>
      </c>
      <c r="H2194">
        <v>35.792000000000002</v>
      </c>
      <c r="I2194">
        <v>-117.624</v>
      </c>
      <c r="J2194">
        <v>3</v>
      </c>
      <c r="K2194" t="s">
        <v>131</v>
      </c>
      <c r="L2194">
        <v>135</v>
      </c>
      <c r="M2194">
        <v>0.15</v>
      </c>
      <c r="N2194">
        <v>0.1</v>
      </c>
      <c r="O2194">
        <v>0.18</v>
      </c>
      <c r="P2194">
        <v>0</v>
      </c>
      <c r="Q2194">
        <v>49</v>
      </c>
      <c r="R2194">
        <v>23</v>
      </c>
      <c r="S2194">
        <v>83</v>
      </c>
      <c r="T2194">
        <v>34</v>
      </c>
      <c r="U2194">
        <v>41</v>
      </c>
      <c r="V2194">
        <v>102</v>
      </c>
      <c r="W2194">
        <v>38</v>
      </c>
      <c r="X2194" t="s">
        <v>132</v>
      </c>
      <c r="Y2194">
        <v>60</v>
      </c>
      <c r="Z2194">
        <v>80</v>
      </c>
      <c r="AA2194">
        <v>60</v>
      </c>
      <c r="AB2194">
        <v>47</v>
      </c>
    </row>
    <row r="2195" spans="1:28" x14ac:dyDescent="0.2">
      <c r="A2195" s="4">
        <v>38578743</v>
      </c>
      <c r="B2195" s="1">
        <v>43662</v>
      </c>
      <c r="C2195" s="13">
        <v>0.25560555555555559</v>
      </c>
      <c r="D2195" t="s">
        <v>129</v>
      </c>
      <c r="E2195" t="s">
        <v>130</v>
      </c>
      <c r="F2195">
        <v>2.09</v>
      </c>
      <c r="G2195" t="s">
        <v>130</v>
      </c>
      <c r="H2195">
        <v>35.950000000000003</v>
      </c>
      <c r="I2195">
        <v>-117.70399999999999</v>
      </c>
      <c r="J2195">
        <v>2.7</v>
      </c>
      <c r="K2195" t="s">
        <v>131</v>
      </c>
      <c r="L2195">
        <v>54</v>
      </c>
      <c r="M2195">
        <v>0.2</v>
      </c>
      <c r="N2195">
        <v>0.22</v>
      </c>
      <c r="O2195">
        <v>0.42</v>
      </c>
      <c r="P2195">
        <v>0</v>
      </c>
      <c r="Q2195">
        <v>353</v>
      </c>
      <c r="R2195">
        <v>76</v>
      </c>
      <c r="S2195">
        <v>-164</v>
      </c>
      <c r="T2195">
        <v>29</v>
      </c>
      <c r="U2195">
        <v>28</v>
      </c>
      <c r="V2195">
        <v>17</v>
      </c>
      <c r="W2195">
        <v>7</v>
      </c>
      <c r="X2195" t="s">
        <v>133</v>
      </c>
      <c r="Y2195">
        <v>69</v>
      </c>
      <c r="Z2195">
        <v>69</v>
      </c>
      <c r="AA2195">
        <v>15</v>
      </c>
      <c r="AB2195">
        <v>48</v>
      </c>
    </row>
    <row r="2196" spans="1:28" ht="17" x14ac:dyDescent="0.25">
      <c r="A2196" s="3">
        <v>38579271</v>
      </c>
      <c r="B2196" s="1">
        <v>43662</v>
      </c>
      <c r="C2196" s="13">
        <v>0.3271965277777778</v>
      </c>
      <c r="D2196" t="s">
        <v>129</v>
      </c>
      <c r="E2196" t="s">
        <v>130</v>
      </c>
      <c r="F2196">
        <v>2.89</v>
      </c>
      <c r="G2196" t="s">
        <v>130</v>
      </c>
      <c r="H2196">
        <v>35.677</v>
      </c>
      <c r="I2196">
        <v>-117.53700000000001</v>
      </c>
      <c r="J2196">
        <v>9.8000000000000007</v>
      </c>
      <c r="K2196" t="s">
        <v>131</v>
      </c>
      <c r="L2196">
        <v>113</v>
      </c>
      <c r="M2196">
        <v>0.13</v>
      </c>
      <c r="N2196">
        <v>0.1</v>
      </c>
      <c r="O2196">
        <v>0.2</v>
      </c>
      <c r="P2196">
        <v>0</v>
      </c>
      <c r="Q2196">
        <v>134</v>
      </c>
      <c r="R2196">
        <v>59</v>
      </c>
      <c r="S2196">
        <v>159</v>
      </c>
      <c r="T2196">
        <v>14</v>
      </c>
      <c r="U2196">
        <v>12</v>
      </c>
      <c r="V2196">
        <v>27</v>
      </c>
      <c r="W2196">
        <v>15</v>
      </c>
      <c r="X2196" t="s">
        <v>131</v>
      </c>
      <c r="Y2196">
        <v>100</v>
      </c>
      <c r="Z2196">
        <v>29</v>
      </c>
      <c r="AA2196">
        <v>24</v>
      </c>
      <c r="AB2196">
        <v>114</v>
      </c>
    </row>
    <row r="2197" spans="1:28" ht="17" x14ac:dyDescent="0.25">
      <c r="A2197" s="3">
        <v>38579303</v>
      </c>
      <c r="B2197" s="1">
        <v>43662</v>
      </c>
      <c r="C2197" s="13">
        <v>0.32861076388888888</v>
      </c>
      <c r="D2197" t="s">
        <v>129</v>
      </c>
      <c r="E2197" t="s">
        <v>130</v>
      </c>
      <c r="F2197">
        <v>2.33</v>
      </c>
      <c r="G2197" t="s">
        <v>130</v>
      </c>
      <c r="H2197">
        <v>35.649000000000001</v>
      </c>
      <c r="I2197">
        <v>-117.459</v>
      </c>
      <c r="J2197">
        <v>3.6</v>
      </c>
      <c r="K2197" t="s">
        <v>131</v>
      </c>
      <c r="L2197">
        <v>58</v>
      </c>
      <c r="M2197">
        <v>0.14000000000000001</v>
      </c>
      <c r="N2197">
        <v>0.2</v>
      </c>
      <c r="O2197">
        <v>0.34</v>
      </c>
      <c r="P2197">
        <v>0</v>
      </c>
      <c r="Q2197">
        <v>339</v>
      </c>
      <c r="R2197">
        <v>82</v>
      </c>
      <c r="S2197">
        <v>-166</v>
      </c>
      <c r="T2197">
        <v>21</v>
      </c>
      <c r="U2197">
        <v>28</v>
      </c>
      <c r="V2197">
        <v>23</v>
      </c>
      <c r="W2197">
        <v>30</v>
      </c>
      <c r="X2197" t="s">
        <v>131</v>
      </c>
      <c r="Y2197">
        <v>81</v>
      </c>
      <c r="Z2197">
        <v>64</v>
      </c>
      <c r="AA2197">
        <v>17</v>
      </c>
      <c r="AB2197">
        <v>59</v>
      </c>
    </row>
    <row r="2198" spans="1:28" ht="17" x14ac:dyDescent="0.25">
      <c r="A2198" s="3">
        <v>38579463</v>
      </c>
      <c r="B2198" s="1">
        <v>43662</v>
      </c>
      <c r="C2198" s="13">
        <v>0.35255810185185182</v>
      </c>
      <c r="D2198" t="s">
        <v>129</v>
      </c>
      <c r="E2198" t="s">
        <v>130</v>
      </c>
      <c r="F2198">
        <v>2.38</v>
      </c>
      <c r="G2198" t="s">
        <v>130</v>
      </c>
      <c r="H2198">
        <v>35.713999999999999</v>
      </c>
      <c r="I2198">
        <v>-117.566</v>
      </c>
      <c r="J2198">
        <v>5</v>
      </c>
      <c r="K2198" t="s">
        <v>131</v>
      </c>
      <c r="L2198">
        <v>59</v>
      </c>
      <c r="M2198">
        <v>0.16</v>
      </c>
      <c r="N2198">
        <v>0.2</v>
      </c>
      <c r="O2198">
        <v>0.39</v>
      </c>
      <c r="P2198">
        <v>0</v>
      </c>
      <c r="Q2198">
        <v>310</v>
      </c>
      <c r="R2198">
        <v>85</v>
      </c>
      <c r="S2198">
        <v>-175</v>
      </c>
      <c r="T2198">
        <v>14</v>
      </c>
      <c r="U2198">
        <v>12</v>
      </c>
      <c r="V2198">
        <v>25</v>
      </c>
      <c r="W2198">
        <v>11</v>
      </c>
      <c r="X2198" t="s">
        <v>131</v>
      </c>
      <c r="Y2198">
        <v>100</v>
      </c>
      <c r="Z2198">
        <v>57</v>
      </c>
      <c r="AA2198">
        <v>23</v>
      </c>
      <c r="AB2198">
        <v>66</v>
      </c>
    </row>
    <row r="2199" spans="1:28" ht="17" x14ac:dyDescent="0.25">
      <c r="A2199" s="3">
        <v>38579511</v>
      </c>
      <c r="B2199" s="1">
        <v>43662</v>
      </c>
      <c r="C2199" s="13">
        <v>0.3609603009259259</v>
      </c>
      <c r="D2199" t="s">
        <v>129</v>
      </c>
      <c r="E2199" t="s">
        <v>130</v>
      </c>
      <c r="F2199">
        <v>2.62</v>
      </c>
      <c r="G2199" t="s">
        <v>130</v>
      </c>
      <c r="H2199">
        <v>35.585999999999999</v>
      </c>
      <c r="I2199">
        <v>-117.61499999999999</v>
      </c>
      <c r="J2199">
        <v>7.9</v>
      </c>
      <c r="K2199" t="s">
        <v>131</v>
      </c>
      <c r="L2199">
        <v>90</v>
      </c>
      <c r="M2199">
        <v>0.13</v>
      </c>
      <c r="N2199">
        <v>0.11</v>
      </c>
      <c r="O2199">
        <v>0.36</v>
      </c>
      <c r="P2199">
        <v>0</v>
      </c>
      <c r="Q2199">
        <v>142</v>
      </c>
      <c r="R2199">
        <v>86</v>
      </c>
      <c r="S2199">
        <v>-170</v>
      </c>
      <c r="T2199">
        <v>16</v>
      </c>
      <c r="U2199">
        <v>29</v>
      </c>
      <c r="V2199">
        <v>25</v>
      </c>
      <c r="W2199">
        <v>19</v>
      </c>
      <c r="X2199" t="s">
        <v>131</v>
      </c>
      <c r="Y2199">
        <v>89</v>
      </c>
      <c r="Z2199">
        <v>24</v>
      </c>
      <c r="AA2199">
        <v>23</v>
      </c>
      <c r="AB2199">
        <v>126</v>
      </c>
    </row>
    <row r="2200" spans="1:28" ht="17" x14ac:dyDescent="0.25">
      <c r="A2200" s="3">
        <v>38579535</v>
      </c>
      <c r="B2200" s="1">
        <v>43662</v>
      </c>
      <c r="C2200" s="13">
        <v>0.36282372685185188</v>
      </c>
      <c r="D2200" t="s">
        <v>129</v>
      </c>
      <c r="E2200" t="s">
        <v>130</v>
      </c>
      <c r="F2200">
        <v>2.66</v>
      </c>
      <c r="G2200" t="s">
        <v>130</v>
      </c>
      <c r="H2200">
        <v>35.545999999999999</v>
      </c>
      <c r="I2200">
        <v>-117.384</v>
      </c>
      <c r="J2200">
        <v>5.0999999999999996</v>
      </c>
      <c r="K2200" t="s">
        <v>131</v>
      </c>
      <c r="L2200">
        <v>93</v>
      </c>
      <c r="M2200">
        <v>0.14000000000000001</v>
      </c>
      <c r="N2200">
        <v>0.14000000000000001</v>
      </c>
      <c r="O2200">
        <v>0.23</v>
      </c>
      <c r="P2200">
        <v>0</v>
      </c>
      <c r="Q2200">
        <v>118</v>
      </c>
      <c r="R2200">
        <v>85</v>
      </c>
      <c r="S2200">
        <v>-174</v>
      </c>
      <c r="T2200">
        <v>17</v>
      </c>
      <c r="U2200">
        <v>18</v>
      </c>
      <c r="V2200">
        <v>22</v>
      </c>
      <c r="W2200">
        <v>1</v>
      </c>
      <c r="X2200" t="s">
        <v>131</v>
      </c>
      <c r="Y2200">
        <v>99</v>
      </c>
      <c r="Z2200">
        <v>70</v>
      </c>
      <c r="AA2200">
        <v>20</v>
      </c>
      <c r="AB2200">
        <v>38</v>
      </c>
    </row>
    <row r="2201" spans="1:28" ht="17" x14ac:dyDescent="0.25">
      <c r="A2201" s="3">
        <v>38579807</v>
      </c>
      <c r="B2201" s="1">
        <v>43662</v>
      </c>
      <c r="C2201" s="13">
        <v>0.40431458333333331</v>
      </c>
      <c r="D2201" t="s">
        <v>129</v>
      </c>
      <c r="E2201" t="s">
        <v>130</v>
      </c>
      <c r="F2201">
        <v>2.5299999999999998</v>
      </c>
      <c r="G2201" t="s">
        <v>130</v>
      </c>
      <c r="H2201">
        <v>35.944000000000003</v>
      </c>
      <c r="I2201">
        <v>-117.67400000000001</v>
      </c>
      <c r="J2201">
        <v>3.3</v>
      </c>
      <c r="K2201" t="s">
        <v>131</v>
      </c>
      <c r="L2201">
        <v>81</v>
      </c>
      <c r="M2201">
        <v>0.14000000000000001</v>
      </c>
      <c r="N2201">
        <v>0.12</v>
      </c>
      <c r="O2201">
        <v>0.28999999999999998</v>
      </c>
      <c r="P2201">
        <v>0</v>
      </c>
      <c r="Q2201">
        <v>306</v>
      </c>
      <c r="R2201">
        <v>45</v>
      </c>
      <c r="S2201">
        <v>176</v>
      </c>
      <c r="T2201">
        <v>41</v>
      </c>
      <c r="U2201">
        <v>40</v>
      </c>
      <c r="V2201">
        <v>19</v>
      </c>
      <c r="W2201">
        <v>24</v>
      </c>
      <c r="X2201" t="s">
        <v>134</v>
      </c>
      <c r="Y2201">
        <v>43</v>
      </c>
      <c r="Z2201">
        <v>76</v>
      </c>
      <c r="AA2201">
        <v>18</v>
      </c>
      <c r="AB2201">
        <v>46</v>
      </c>
    </row>
    <row r="2202" spans="1:28" x14ac:dyDescent="0.2">
      <c r="A2202" s="4">
        <v>38579975</v>
      </c>
      <c r="B2202" s="1">
        <v>43662</v>
      </c>
      <c r="C2202" s="13">
        <v>0.43195011574074077</v>
      </c>
      <c r="D2202" t="s">
        <v>129</v>
      </c>
      <c r="E2202" t="s">
        <v>130</v>
      </c>
      <c r="F2202">
        <v>2.06</v>
      </c>
      <c r="G2202" t="s">
        <v>130</v>
      </c>
      <c r="H2202">
        <v>35.542999999999999</v>
      </c>
      <c r="I2202">
        <v>-117.411</v>
      </c>
      <c r="J2202">
        <v>4.3</v>
      </c>
      <c r="K2202" t="s">
        <v>131</v>
      </c>
      <c r="L2202">
        <v>55</v>
      </c>
      <c r="M2202">
        <v>0.18</v>
      </c>
      <c r="N2202">
        <v>0.24</v>
      </c>
      <c r="O2202">
        <v>0.39</v>
      </c>
      <c r="P2202">
        <v>0</v>
      </c>
      <c r="Q2202">
        <v>28</v>
      </c>
      <c r="R2202">
        <v>31</v>
      </c>
      <c r="S2202">
        <v>13</v>
      </c>
      <c r="T2202">
        <v>27</v>
      </c>
      <c r="U2202">
        <v>22</v>
      </c>
      <c r="V2202">
        <v>20</v>
      </c>
      <c r="W2202">
        <v>9</v>
      </c>
      <c r="X2202" t="s">
        <v>131</v>
      </c>
      <c r="Y2202">
        <v>85</v>
      </c>
      <c r="Z2202">
        <v>65</v>
      </c>
      <c r="AA2202">
        <v>20</v>
      </c>
      <c r="AB2202">
        <v>41</v>
      </c>
    </row>
    <row r="2203" spans="1:28" ht="17" x14ac:dyDescent="0.25">
      <c r="A2203" s="3">
        <v>38580111</v>
      </c>
      <c r="B2203" s="1">
        <v>43662</v>
      </c>
      <c r="C2203" s="13">
        <v>0.4531556712962963</v>
      </c>
      <c r="D2203" t="s">
        <v>129</v>
      </c>
      <c r="E2203" t="s">
        <v>130</v>
      </c>
      <c r="F2203">
        <v>3.48</v>
      </c>
      <c r="G2203" t="s">
        <v>48</v>
      </c>
      <c r="H2203">
        <v>35.598999999999997</v>
      </c>
      <c r="I2203">
        <v>-117.372</v>
      </c>
      <c r="J2203">
        <v>5.5</v>
      </c>
      <c r="K2203" t="s">
        <v>131</v>
      </c>
      <c r="L2203">
        <v>133</v>
      </c>
      <c r="M2203">
        <v>0.15</v>
      </c>
      <c r="N2203">
        <v>0.12</v>
      </c>
      <c r="O2203">
        <v>0.28999999999999998</v>
      </c>
      <c r="P2203">
        <v>0</v>
      </c>
      <c r="Q2203">
        <v>285</v>
      </c>
      <c r="R2203">
        <v>71</v>
      </c>
      <c r="S2203">
        <v>160</v>
      </c>
      <c r="T2203">
        <v>16</v>
      </c>
      <c r="U2203">
        <v>18</v>
      </c>
      <c r="V2203">
        <v>17</v>
      </c>
      <c r="W2203">
        <v>28</v>
      </c>
      <c r="X2203" t="s">
        <v>131</v>
      </c>
      <c r="Y2203">
        <v>95</v>
      </c>
      <c r="Z2203">
        <v>34</v>
      </c>
      <c r="AA2203">
        <v>38</v>
      </c>
      <c r="AB2203">
        <v>94</v>
      </c>
    </row>
    <row r="2204" spans="1:28" ht="17" x14ac:dyDescent="0.25">
      <c r="A2204" s="3">
        <v>38580143</v>
      </c>
      <c r="B2204" s="1">
        <v>43662</v>
      </c>
      <c r="C2204" s="13">
        <v>0.45682766203703706</v>
      </c>
      <c r="D2204" t="s">
        <v>129</v>
      </c>
      <c r="E2204" t="s">
        <v>130</v>
      </c>
      <c r="F2204">
        <v>2.6</v>
      </c>
      <c r="G2204" t="s">
        <v>130</v>
      </c>
      <c r="H2204">
        <v>35.573</v>
      </c>
      <c r="I2204">
        <v>-117.443</v>
      </c>
      <c r="J2204">
        <v>4.0999999999999996</v>
      </c>
      <c r="K2204" t="s">
        <v>131</v>
      </c>
      <c r="L2204">
        <v>88</v>
      </c>
      <c r="M2204">
        <v>0.14000000000000001</v>
      </c>
      <c r="N2204">
        <v>0.13</v>
      </c>
      <c r="O2204">
        <v>0.25</v>
      </c>
      <c r="P2204">
        <v>0</v>
      </c>
      <c r="Q2204">
        <v>158</v>
      </c>
      <c r="R2204">
        <v>88</v>
      </c>
      <c r="S2204">
        <v>-156</v>
      </c>
      <c r="T2204">
        <v>16</v>
      </c>
      <c r="U2204">
        <v>15</v>
      </c>
      <c r="V2204">
        <v>27</v>
      </c>
      <c r="W2204">
        <v>11</v>
      </c>
      <c r="X2204" t="s">
        <v>131</v>
      </c>
      <c r="Y2204">
        <v>99</v>
      </c>
      <c r="Z2204">
        <v>64</v>
      </c>
      <c r="AA2204">
        <v>23</v>
      </c>
      <c r="AB2204">
        <v>69</v>
      </c>
    </row>
    <row r="2205" spans="1:28" ht="17" x14ac:dyDescent="0.25">
      <c r="A2205" s="3">
        <v>38580383</v>
      </c>
      <c r="B2205" s="1">
        <v>43662</v>
      </c>
      <c r="C2205" s="13">
        <v>0.48979351851851849</v>
      </c>
      <c r="D2205" t="s">
        <v>129</v>
      </c>
      <c r="E2205" t="s">
        <v>130</v>
      </c>
      <c r="F2205">
        <v>2.21</v>
      </c>
      <c r="G2205" t="s">
        <v>130</v>
      </c>
      <c r="H2205">
        <v>35.612000000000002</v>
      </c>
      <c r="I2205">
        <v>-117.44199999999999</v>
      </c>
      <c r="J2205">
        <v>2.5</v>
      </c>
      <c r="K2205" t="s">
        <v>131</v>
      </c>
      <c r="L2205">
        <v>52</v>
      </c>
      <c r="M2205">
        <v>0.22</v>
      </c>
      <c r="N2205">
        <v>0.27</v>
      </c>
      <c r="O2205">
        <v>0.32</v>
      </c>
      <c r="P2205">
        <v>0</v>
      </c>
      <c r="Q2205">
        <v>199</v>
      </c>
      <c r="R2205">
        <v>86</v>
      </c>
      <c r="S2205">
        <v>158</v>
      </c>
      <c r="T2205">
        <v>38</v>
      </c>
      <c r="U2205">
        <v>48</v>
      </c>
      <c r="V2205">
        <v>17</v>
      </c>
      <c r="W2205">
        <v>29</v>
      </c>
      <c r="X2205" t="s">
        <v>132</v>
      </c>
      <c r="Y2205">
        <v>55</v>
      </c>
      <c r="Z2205">
        <v>68</v>
      </c>
      <c r="AA2205">
        <v>20</v>
      </c>
      <c r="AB2205">
        <v>49</v>
      </c>
    </row>
    <row r="2206" spans="1:28" ht="17" x14ac:dyDescent="0.25">
      <c r="A2206" s="3">
        <v>38580399</v>
      </c>
      <c r="B2206" s="1">
        <v>43662</v>
      </c>
      <c r="C2206" s="13">
        <v>0.49308703703703705</v>
      </c>
      <c r="D2206" t="s">
        <v>129</v>
      </c>
      <c r="E2206" t="s">
        <v>130</v>
      </c>
      <c r="F2206">
        <v>2.4500000000000002</v>
      </c>
      <c r="G2206" t="s">
        <v>130</v>
      </c>
      <c r="H2206">
        <v>35.997</v>
      </c>
      <c r="I2206">
        <v>-117.40900000000001</v>
      </c>
      <c r="J2206">
        <v>1.3</v>
      </c>
      <c r="K2206" t="s">
        <v>131</v>
      </c>
      <c r="L2206">
        <v>78</v>
      </c>
      <c r="M2206">
        <v>0.16</v>
      </c>
      <c r="N2206">
        <v>0.17</v>
      </c>
      <c r="O2206">
        <v>0.4</v>
      </c>
      <c r="P2206">
        <v>0</v>
      </c>
      <c r="Q2206">
        <v>312</v>
      </c>
      <c r="R2206">
        <v>11</v>
      </c>
      <c r="S2206">
        <v>-149</v>
      </c>
      <c r="T2206">
        <v>30</v>
      </c>
      <c r="U2206">
        <v>25</v>
      </c>
      <c r="V2206">
        <v>22</v>
      </c>
      <c r="W2206">
        <v>21</v>
      </c>
      <c r="X2206" t="s">
        <v>133</v>
      </c>
      <c r="Y2206">
        <v>77</v>
      </c>
      <c r="Z2206">
        <v>73</v>
      </c>
      <c r="AA2206">
        <v>18</v>
      </c>
      <c r="AB2206">
        <v>49</v>
      </c>
    </row>
    <row r="2207" spans="1:28" x14ac:dyDescent="0.2">
      <c r="A2207" s="4">
        <v>38580503</v>
      </c>
      <c r="B2207" s="1">
        <v>43662</v>
      </c>
      <c r="C2207" s="13">
        <v>0.5060162037037037</v>
      </c>
      <c r="D2207" t="s">
        <v>129</v>
      </c>
      <c r="E2207" t="s">
        <v>130</v>
      </c>
      <c r="F2207">
        <v>2.19</v>
      </c>
      <c r="G2207" t="s">
        <v>130</v>
      </c>
      <c r="H2207">
        <v>35.54</v>
      </c>
      <c r="I2207">
        <v>-117.43899999999999</v>
      </c>
      <c r="J2207">
        <v>6</v>
      </c>
      <c r="K2207" t="s">
        <v>131</v>
      </c>
      <c r="L2207">
        <v>54</v>
      </c>
      <c r="M2207">
        <v>0.15</v>
      </c>
      <c r="N2207">
        <v>0.21</v>
      </c>
      <c r="O2207">
        <v>0.44</v>
      </c>
      <c r="P2207">
        <v>0</v>
      </c>
      <c r="Q2207">
        <v>138</v>
      </c>
      <c r="R2207">
        <v>86</v>
      </c>
      <c r="S2207">
        <v>-173</v>
      </c>
      <c r="T2207">
        <v>15</v>
      </c>
      <c r="U2207">
        <v>27</v>
      </c>
      <c r="V2207">
        <v>23</v>
      </c>
      <c r="W2207">
        <v>29</v>
      </c>
      <c r="X2207" t="s">
        <v>131</v>
      </c>
      <c r="Y2207">
        <v>92</v>
      </c>
      <c r="Z2207">
        <v>31</v>
      </c>
      <c r="AA2207">
        <v>21</v>
      </c>
      <c r="AB2207">
        <v>109</v>
      </c>
    </row>
    <row r="2208" spans="1:28" x14ac:dyDescent="0.2">
      <c r="A2208" s="4">
        <v>38580559</v>
      </c>
      <c r="B2208" s="1">
        <v>43662</v>
      </c>
      <c r="C2208" s="13">
        <v>0.51092118055555558</v>
      </c>
      <c r="D2208" t="s">
        <v>129</v>
      </c>
      <c r="E2208" t="s">
        <v>130</v>
      </c>
      <c r="F2208">
        <v>2.39</v>
      </c>
      <c r="G2208" t="s">
        <v>130</v>
      </c>
      <c r="H2208">
        <v>35.912999999999997</v>
      </c>
      <c r="I2208">
        <v>-117.736</v>
      </c>
      <c r="J2208">
        <v>4.7</v>
      </c>
      <c r="K2208" t="s">
        <v>131</v>
      </c>
      <c r="L2208">
        <v>56</v>
      </c>
      <c r="M2208">
        <v>0.17</v>
      </c>
      <c r="N2208">
        <v>0.19</v>
      </c>
      <c r="O2208">
        <v>0.5</v>
      </c>
      <c r="P2208">
        <v>0</v>
      </c>
      <c r="Q2208">
        <v>121</v>
      </c>
      <c r="R2208">
        <v>89</v>
      </c>
      <c r="S2208">
        <v>-159</v>
      </c>
      <c r="T2208">
        <v>34</v>
      </c>
      <c r="U2208">
        <v>32</v>
      </c>
      <c r="V2208">
        <v>22</v>
      </c>
      <c r="W2208">
        <v>14</v>
      </c>
      <c r="X2208" t="s">
        <v>133</v>
      </c>
      <c r="Y2208">
        <v>60</v>
      </c>
      <c r="Z2208">
        <v>60</v>
      </c>
      <c r="AA2208">
        <v>19</v>
      </c>
      <c r="AB2208">
        <v>63</v>
      </c>
    </row>
    <row r="2209" spans="1:28" x14ac:dyDescent="0.2">
      <c r="A2209" s="4">
        <v>38580615</v>
      </c>
      <c r="B2209" s="1">
        <v>43662</v>
      </c>
      <c r="C2209" s="13">
        <v>0.52176388888888892</v>
      </c>
      <c r="D2209" t="s">
        <v>129</v>
      </c>
      <c r="E2209" t="s">
        <v>130</v>
      </c>
      <c r="F2209">
        <v>2.13</v>
      </c>
      <c r="G2209" t="s">
        <v>130</v>
      </c>
      <c r="H2209">
        <v>35.747</v>
      </c>
      <c r="I2209">
        <v>-117.56</v>
      </c>
      <c r="J2209">
        <v>2</v>
      </c>
      <c r="K2209" t="s">
        <v>131</v>
      </c>
      <c r="L2209">
        <v>58</v>
      </c>
      <c r="M2209">
        <v>0.19</v>
      </c>
      <c r="N2209">
        <v>0.23</v>
      </c>
      <c r="O2209">
        <v>0.39</v>
      </c>
      <c r="P2209">
        <v>0</v>
      </c>
      <c r="Q2209">
        <v>296</v>
      </c>
      <c r="R2209">
        <v>76</v>
      </c>
      <c r="S2209">
        <v>-178</v>
      </c>
      <c r="T2209">
        <v>23</v>
      </c>
      <c r="U2209">
        <v>26</v>
      </c>
      <c r="V2209">
        <v>22</v>
      </c>
      <c r="W2209">
        <v>23</v>
      </c>
      <c r="X2209" t="s">
        <v>131</v>
      </c>
      <c r="Y2209">
        <v>84</v>
      </c>
      <c r="Z2209">
        <v>73</v>
      </c>
      <c r="AA2209">
        <v>22</v>
      </c>
      <c r="AB2209">
        <v>56</v>
      </c>
    </row>
    <row r="2210" spans="1:28" x14ac:dyDescent="0.2">
      <c r="A2210" s="4">
        <v>38580695</v>
      </c>
      <c r="B2210" s="1">
        <v>43662</v>
      </c>
      <c r="C2210" s="13">
        <v>0.53116643518518514</v>
      </c>
      <c r="D2210" t="s">
        <v>129</v>
      </c>
      <c r="E2210" t="s">
        <v>130</v>
      </c>
      <c r="F2210">
        <v>2.2400000000000002</v>
      </c>
      <c r="G2210" t="s">
        <v>130</v>
      </c>
      <c r="H2210">
        <v>35.720999999999997</v>
      </c>
      <c r="I2210">
        <v>-117.54600000000001</v>
      </c>
      <c r="J2210">
        <v>1.3</v>
      </c>
      <c r="K2210" t="s">
        <v>131</v>
      </c>
      <c r="L2210">
        <v>46</v>
      </c>
      <c r="M2210">
        <v>0.28000000000000003</v>
      </c>
      <c r="N2210">
        <v>0.38</v>
      </c>
      <c r="O2210">
        <v>0.62</v>
      </c>
      <c r="P2210">
        <v>0</v>
      </c>
      <c r="Q2210">
        <v>41</v>
      </c>
      <c r="R2210">
        <v>30</v>
      </c>
      <c r="S2210">
        <v>-148</v>
      </c>
      <c r="T2210">
        <v>27</v>
      </c>
      <c r="U2210">
        <v>39</v>
      </c>
      <c r="V2210">
        <v>17</v>
      </c>
      <c r="W2210">
        <v>27</v>
      </c>
      <c r="X2210" t="s">
        <v>133</v>
      </c>
      <c r="Y2210">
        <v>64</v>
      </c>
      <c r="Z2210">
        <v>71</v>
      </c>
      <c r="AA2210">
        <v>20</v>
      </c>
      <c r="AB2210">
        <v>54</v>
      </c>
    </row>
    <row r="2211" spans="1:28" ht="17" x14ac:dyDescent="0.25">
      <c r="A2211" s="3">
        <v>38580903</v>
      </c>
      <c r="B2211" s="1">
        <v>43662</v>
      </c>
      <c r="C2211" s="13">
        <v>0.55297916666666669</v>
      </c>
      <c r="D2211" t="s">
        <v>129</v>
      </c>
      <c r="E2211" t="s">
        <v>130</v>
      </c>
      <c r="F2211">
        <v>2.61</v>
      </c>
      <c r="G2211" t="s">
        <v>130</v>
      </c>
      <c r="H2211">
        <v>35.634</v>
      </c>
      <c r="I2211">
        <v>-117.429</v>
      </c>
      <c r="J2211">
        <v>4.4000000000000004</v>
      </c>
      <c r="K2211" t="s">
        <v>131</v>
      </c>
      <c r="L2211">
        <v>82</v>
      </c>
      <c r="M2211">
        <v>0.12</v>
      </c>
      <c r="N2211">
        <v>0.12</v>
      </c>
      <c r="O2211">
        <v>0.21</v>
      </c>
      <c r="P2211">
        <v>0</v>
      </c>
      <c r="Q2211">
        <v>314</v>
      </c>
      <c r="R2211">
        <v>64</v>
      </c>
      <c r="S2211">
        <v>169</v>
      </c>
      <c r="T2211">
        <v>20</v>
      </c>
      <c r="U2211">
        <v>28</v>
      </c>
      <c r="V2211">
        <v>29</v>
      </c>
      <c r="W2211">
        <v>19</v>
      </c>
      <c r="X2211" t="s">
        <v>131</v>
      </c>
      <c r="Y2211">
        <v>85</v>
      </c>
      <c r="Z2211">
        <v>63</v>
      </c>
      <c r="AA2211">
        <v>24</v>
      </c>
      <c r="AB2211">
        <v>60</v>
      </c>
    </row>
    <row r="2212" spans="1:28" ht="17" x14ac:dyDescent="0.25">
      <c r="A2212" s="3">
        <v>38580911</v>
      </c>
      <c r="B2212" s="1">
        <v>43662</v>
      </c>
      <c r="C2212" s="13">
        <v>0.55335879629629636</v>
      </c>
      <c r="D2212" t="s">
        <v>129</v>
      </c>
      <c r="E2212" t="s">
        <v>130</v>
      </c>
      <c r="F2212">
        <v>3.2</v>
      </c>
      <c r="G2212" t="s">
        <v>130</v>
      </c>
      <c r="H2212">
        <v>35.658999999999999</v>
      </c>
      <c r="I2212">
        <v>-117.473</v>
      </c>
      <c r="J2212">
        <v>4.5999999999999996</v>
      </c>
      <c r="K2212" t="s">
        <v>131</v>
      </c>
      <c r="L2212">
        <v>125</v>
      </c>
      <c r="M2212">
        <v>0.13</v>
      </c>
      <c r="N2212">
        <v>0.09</v>
      </c>
      <c r="O2212">
        <v>0.19</v>
      </c>
      <c r="P2212">
        <v>0</v>
      </c>
      <c r="Q2212">
        <v>186</v>
      </c>
      <c r="R2212">
        <v>53</v>
      </c>
      <c r="S2212">
        <v>-164</v>
      </c>
      <c r="T2212">
        <v>12</v>
      </c>
      <c r="U2212">
        <v>12</v>
      </c>
      <c r="V2212">
        <v>60</v>
      </c>
      <c r="W2212">
        <v>24</v>
      </c>
      <c r="X2212" t="s">
        <v>131</v>
      </c>
      <c r="Y2212">
        <v>100</v>
      </c>
      <c r="Z2212">
        <v>66</v>
      </c>
      <c r="AA2212">
        <v>40</v>
      </c>
      <c r="AB2212">
        <v>66</v>
      </c>
    </row>
    <row r="2213" spans="1:28" x14ac:dyDescent="0.2">
      <c r="A2213" s="4">
        <v>38581279</v>
      </c>
      <c r="B2213" s="1">
        <v>43662</v>
      </c>
      <c r="C2213" s="13">
        <v>0.59082407407407411</v>
      </c>
      <c r="D2213" t="s">
        <v>129</v>
      </c>
      <c r="E2213" t="s">
        <v>130</v>
      </c>
      <c r="F2213">
        <v>2.11</v>
      </c>
      <c r="G2213" t="s">
        <v>130</v>
      </c>
      <c r="H2213">
        <v>35.881</v>
      </c>
      <c r="I2213">
        <v>-117.69199999999999</v>
      </c>
      <c r="J2213">
        <v>8</v>
      </c>
      <c r="K2213" t="s">
        <v>131</v>
      </c>
      <c r="L2213">
        <v>50</v>
      </c>
      <c r="M2213">
        <v>0.14000000000000001</v>
      </c>
      <c r="N2213">
        <v>0.18</v>
      </c>
      <c r="O2213">
        <v>0.57999999999999996</v>
      </c>
      <c r="P2213">
        <v>0</v>
      </c>
      <c r="Q2213">
        <v>331</v>
      </c>
      <c r="R2213">
        <v>80</v>
      </c>
      <c r="S2213">
        <v>-178</v>
      </c>
      <c r="T2213">
        <v>25</v>
      </c>
      <c r="U2213">
        <v>24</v>
      </c>
      <c r="V2213">
        <v>18</v>
      </c>
      <c r="W2213">
        <v>24</v>
      </c>
      <c r="X2213" t="s">
        <v>131</v>
      </c>
      <c r="Y2213">
        <v>88</v>
      </c>
      <c r="Z2213">
        <v>42</v>
      </c>
      <c r="AA2213">
        <v>18</v>
      </c>
      <c r="AB2213">
        <v>101</v>
      </c>
    </row>
    <row r="2214" spans="1:28" ht="17" x14ac:dyDescent="0.25">
      <c r="A2214" s="3">
        <v>38581455</v>
      </c>
      <c r="B2214" s="1">
        <v>43662</v>
      </c>
      <c r="C2214" s="13">
        <v>0.61025520833333335</v>
      </c>
      <c r="D2214" t="s">
        <v>129</v>
      </c>
      <c r="E2214" t="s">
        <v>130</v>
      </c>
      <c r="F2214">
        <v>3.46</v>
      </c>
      <c r="G2214" t="s">
        <v>130</v>
      </c>
      <c r="H2214">
        <v>35.985999999999997</v>
      </c>
      <c r="I2214">
        <v>-117.41200000000001</v>
      </c>
      <c r="J2214">
        <v>1.3</v>
      </c>
      <c r="K2214" t="s">
        <v>131</v>
      </c>
      <c r="L2214">
        <v>126</v>
      </c>
      <c r="M2214">
        <v>0.19</v>
      </c>
      <c r="N2214">
        <v>0.13</v>
      </c>
      <c r="O2214">
        <v>0.27</v>
      </c>
      <c r="P2214">
        <v>0</v>
      </c>
      <c r="Q2214">
        <v>304</v>
      </c>
      <c r="R2214">
        <v>67</v>
      </c>
      <c r="S2214">
        <v>-164</v>
      </c>
      <c r="T2214">
        <v>14</v>
      </c>
      <c r="U2214">
        <v>12</v>
      </c>
      <c r="V2214">
        <v>109</v>
      </c>
      <c r="W2214">
        <v>28</v>
      </c>
      <c r="X2214" t="s">
        <v>131</v>
      </c>
      <c r="Y2214">
        <v>100</v>
      </c>
      <c r="Z2214">
        <v>80</v>
      </c>
      <c r="AA2214">
        <v>61</v>
      </c>
      <c r="AB2214">
        <v>59</v>
      </c>
    </row>
    <row r="2215" spans="1:28" ht="17" x14ac:dyDescent="0.25">
      <c r="A2215" s="3">
        <v>38581967</v>
      </c>
      <c r="B2215" s="1">
        <v>43662</v>
      </c>
      <c r="C2215" s="13">
        <v>0.66657430555555552</v>
      </c>
      <c r="D2215" t="s">
        <v>129</v>
      </c>
      <c r="E2215" t="s">
        <v>130</v>
      </c>
      <c r="F2215">
        <v>2.94</v>
      </c>
      <c r="G2215" t="s">
        <v>130</v>
      </c>
      <c r="H2215">
        <v>35.805999999999997</v>
      </c>
      <c r="I2215">
        <v>-117.626</v>
      </c>
      <c r="J2215">
        <v>5.6</v>
      </c>
      <c r="K2215" t="s">
        <v>131</v>
      </c>
      <c r="L2215">
        <v>115</v>
      </c>
      <c r="M2215">
        <v>0.15</v>
      </c>
      <c r="N2215">
        <v>0.11</v>
      </c>
      <c r="O2215">
        <v>0.36</v>
      </c>
      <c r="P2215">
        <v>0</v>
      </c>
      <c r="Q2215">
        <v>176</v>
      </c>
      <c r="R2215">
        <v>40</v>
      </c>
      <c r="S2215">
        <v>147</v>
      </c>
      <c r="T2215">
        <v>21</v>
      </c>
      <c r="U2215">
        <v>31</v>
      </c>
      <c r="V2215">
        <v>17</v>
      </c>
      <c r="W2215">
        <v>8</v>
      </c>
      <c r="X2215" t="s">
        <v>133</v>
      </c>
      <c r="Y2215">
        <v>77</v>
      </c>
      <c r="Z2215">
        <v>28</v>
      </c>
      <c r="AA2215">
        <v>28</v>
      </c>
      <c r="AB2215">
        <v>93</v>
      </c>
    </row>
    <row r="2216" spans="1:28" x14ac:dyDescent="0.2">
      <c r="A2216" s="4">
        <v>38582143</v>
      </c>
      <c r="B2216" s="1">
        <v>43662</v>
      </c>
      <c r="C2216" s="13">
        <v>0.68655162037037032</v>
      </c>
      <c r="D2216" t="s">
        <v>129</v>
      </c>
      <c r="E2216" t="s">
        <v>130</v>
      </c>
      <c r="F2216">
        <v>2.2799999999999998</v>
      </c>
      <c r="G2216" t="s">
        <v>130</v>
      </c>
      <c r="H2216">
        <v>35.915999999999997</v>
      </c>
      <c r="I2216">
        <v>-117.682</v>
      </c>
      <c r="J2216">
        <v>2.2999999999999998</v>
      </c>
      <c r="K2216" t="s">
        <v>131</v>
      </c>
      <c r="L2216">
        <v>49</v>
      </c>
      <c r="M2216">
        <v>0.12</v>
      </c>
      <c r="N2216">
        <v>0.13</v>
      </c>
      <c r="O2216">
        <v>0.22</v>
      </c>
      <c r="P2216">
        <v>0</v>
      </c>
      <c r="Q2216">
        <v>326</v>
      </c>
      <c r="R2216">
        <v>84</v>
      </c>
      <c r="S2216">
        <v>155</v>
      </c>
      <c r="T2216">
        <v>25</v>
      </c>
      <c r="U2216">
        <v>22</v>
      </c>
      <c r="V2216">
        <v>18</v>
      </c>
      <c r="W2216">
        <v>23</v>
      </c>
      <c r="X2216" t="s">
        <v>131</v>
      </c>
      <c r="Y2216">
        <v>86</v>
      </c>
      <c r="Z2216">
        <v>64</v>
      </c>
      <c r="AA2216">
        <v>15</v>
      </c>
      <c r="AB2216">
        <v>45</v>
      </c>
    </row>
    <row r="2217" spans="1:28" x14ac:dyDescent="0.2">
      <c r="A2217" s="4">
        <v>38582479</v>
      </c>
      <c r="B2217" s="1">
        <v>43662</v>
      </c>
      <c r="C2217" s="13">
        <v>0.73010833333333336</v>
      </c>
      <c r="D2217" t="s">
        <v>129</v>
      </c>
      <c r="E2217" t="s">
        <v>130</v>
      </c>
      <c r="F2217">
        <v>2.04</v>
      </c>
      <c r="G2217" t="s">
        <v>130</v>
      </c>
      <c r="H2217">
        <v>35.548999999999999</v>
      </c>
      <c r="I2217">
        <v>-117.428</v>
      </c>
      <c r="J2217">
        <v>3</v>
      </c>
      <c r="K2217" t="s">
        <v>131</v>
      </c>
      <c r="L2217">
        <v>49</v>
      </c>
      <c r="M2217">
        <v>0.16</v>
      </c>
      <c r="N2217">
        <v>0.18</v>
      </c>
      <c r="O2217">
        <v>0.22</v>
      </c>
      <c r="P2217">
        <v>0</v>
      </c>
      <c r="Q2217">
        <v>151</v>
      </c>
      <c r="R2217">
        <v>66</v>
      </c>
      <c r="S2217">
        <v>177</v>
      </c>
      <c r="T2217">
        <v>26</v>
      </c>
      <c r="U2217">
        <v>34</v>
      </c>
      <c r="V2217">
        <v>18</v>
      </c>
      <c r="W2217">
        <v>20</v>
      </c>
      <c r="X2217" t="s">
        <v>133</v>
      </c>
      <c r="Y2217">
        <v>76</v>
      </c>
      <c r="Z2217">
        <v>73</v>
      </c>
      <c r="AA2217">
        <v>16</v>
      </c>
      <c r="AB2217">
        <v>45</v>
      </c>
    </row>
    <row r="2218" spans="1:28" x14ac:dyDescent="0.2">
      <c r="A2218" s="4">
        <v>38582487</v>
      </c>
      <c r="B2218" s="1">
        <v>43662</v>
      </c>
      <c r="C2218" s="13">
        <v>0.73050960648148155</v>
      </c>
      <c r="D2218" t="s">
        <v>129</v>
      </c>
      <c r="E2218" t="s">
        <v>130</v>
      </c>
      <c r="F2218">
        <v>2.27</v>
      </c>
      <c r="G2218" t="s">
        <v>130</v>
      </c>
      <c r="H2218">
        <v>35.673999999999999</v>
      </c>
      <c r="I2218">
        <v>-117.471</v>
      </c>
      <c r="J2218">
        <v>5</v>
      </c>
      <c r="K2218" t="s">
        <v>131</v>
      </c>
      <c r="L2218">
        <v>51</v>
      </c>
      <c r="M2218">
        <v>0.18</v>
      </c>
      <c r="N2218">
        <v>0.26</v>
      </c>
      <c r="O2218">
        <v>0.39</v>
      </c>
      <c r="P2218">
        <v>0</v>
      </c>
      <c r="Q2218">
        <v>168</v>
      </c>
      <c r="R2218">
        <v>88</v>
      </c>
      <c r="S2218">
        <v>-169</v>
      </c>
      <c r="T2218">
        <v>22</v>
      </c>
      <c r="U2218">
        <v>19</v>
      </c>
      <c r="V2218">
        <v>20</v>
      </c>
      <c r="W2218">
        <v>38</v>
      </c>
      <c r="X2218" t="s">
        <v>131</v>
      </c>
      <c r="Y2218">
        <v>99</v>
      </c>
      <c r="Z2218">
        <v>23</v>
      </c>
      <c r="AA2218">
        <v>16</v>
      </c>
      <c r="AB2218">
        <v>137</v>
      </c>
    </row>
    <row r="2219" spans="1:28" x14ac:dyDescent="0.2">
      <c r="A2219" s="4">
        <v>38582559</v>
      </c>
      <c r="B2219" s="1">
        <v>43662</v>
      </c>
      <c r="C2219" s="13">
        <v>0.73784710648148144</v>
      </c>
      <c r="D2219" t="s">
        <v>129</v>
      </c>
      <c r="E2219" t="s">
        <v>130</v>
      </c>
      <c r="F2219">
        <v>2.0099999999999998</v>
      </c>
      <c r="G2219" t="s">
        <v>130</v>
      </c>
      <c r="H2219">
        <v>35.674999999999997</v>
      </c>
      <c r="I2219">
        <v>-117.54</v>
      </c>
      <c r="J2219">
        <v>9.8000000000000007</v>
      </c>
      <c r="K2219" t="s">
        <v>131</v>
      </c>
      <c r="L2219">
        <v>47</v>
      </c>
      <c r="M2219">
        <v>0.28000000000000003</v>
      </c>
      <c r="N2219">
        <v>0.43</v>
      </c>
      <c r="O2219">
        <v>0.75</v>
      </c>
      <c r="P2219">
        <v>0</v>
      </c>
      <c r="Q2219">
        <v>358</v>
      </c>
      <c r="R2219">
        <v>75</v>
      </c>
      <c r="S2219">
        <v>-143</v>
      </c>
      <c r="T2219">
        <v>30</v>
      </c>
      <c r="U2219">
        <v>29</v>
      </c>
      <c r="V2219">
        <v>17</v>
      </c>
      <c r="W2219">
        <v>18</v>
      </c>
      <c r="X2219" t="s">
        <v>133</v>
      </c>
      <c r="Y2219">
        <v>69</v>
      </c>
      <c r="Z2219">
        <v>48</v>
      </c>
      <c r="AA2219">
        <v>12</v>
      </c>
      <c r="AB2219">
        <v>89</v>
      </c>
    </row>
    <row r="2220" spans="1:28" ht="17" x14ac:dyDescent="0.25">
      <c r="A2220" s="3">
        <v>38582815</v>
      </c>
      <c r="B2220" s="1">
        <v>43662</v>
      </c>
      <c r="C2220" s="13">
        <v>0.77530914351851854</v>
      </c>
      <c r="D2220" t="s">
        <v>129</v>
      </c>
      <c r="E2220" t="s">
        <v>130</v>
      </c>
      <c r="F2220">
        <v>2.71</v>
      </c>
      <c r="G2220" t="s">
        <v>130</v>
      </c>
      <c r="H2220">
        <v>35.738</v>
      </c>
      <c r="I2220">
        <v>-117.559</v>
      </c>
      <c r="J2220">
        <v>8.6999999999999993</v>
      </c>
      <c r="K2220" t="s">
        <v>131</v>
      </c>
      <c r="L2220">
        <v>97</v>
      </c>
      <c r="M2220">
        <v>0.13</v>
      </c>
      <c r="N2220">
        <v>0.11</v>
      </c>
      <c r="O2220">
        <v>0.27</v>
      </c>
      <c r="P2220">
        <v>0</v>
      </c>
      <c r="Q2220">
        <v>309</v>
      </c>
      <c r="R2220">
        <v>20</v>
      </c>
      <c r="S2220">
        <v>91</v>
      </c>
      <c r="T2220">
        <v>13</v>
      </c>
      <c r="U2220">
        <v>14</v>
      </c>
      <c r="V2220">
        <v>28</v>
      </c>
      <c r="W2220">
        <v>14</v>
      </c>
      <c r="X2220" t="s">
        <v>131</v>
      </c>
      <c r="Y2220">
        <v>98</v>
      </c>
      <c r="Z2220">
        <v>35</v>
      </c>
      <c r="AA2220">
        <v>21</v>
      </c>
      <c r="AB2220">
        <v>106</v>
      </c>
    </row>
    <row r="2221" spans="1:28" x14ac:dyDescent="0.2">
      <c r="A2221" s="4">
        <v>38582855</v>
      </c>
      <c r="B2221" s="1">
        <v>43662</v>
      </c>
      <c r="C2221" s="13">
        <v>0.78320532407407406</v>
      </c>
      <c r="D2221" t="s">
        <v>129</v>
      </c>
      <c r="E2221" t="s">
        <v>130</v>
      </c>
      <c r="F2221">
        <v>2.08</v>
      </c>
      <c r="G2221" t="s">
        <v>130</v>
      </c>
      <c r="H2221">
        <v>35.588000000000001</v>
      </c>
      <c r="I2221">
        <v>-117.425</v>
      </c>
      <c r="J2221">
        <v>4.8</v>
      </c>
      <c r="K2221" t="s">
        <v>131</v>
      </c>
      <c r="L2221">
        <v>51</v>
      </c>
      <c r="M2221">
        <v>0.18</v>
      </c>
      <c r="N2221">
        <v>0.24</v>
      </c>
      <c r="O2221">
        <v>0.34</v>
      </c>
      <c r="P2221">
        <v>0</v>
      </c>
      <c r="Q2221">
        <v>337</v>
      </c>
      <c r="R2221">
        <v>88</v>
      </c>
      <c r="S2221">
        <v>167</v>
      </c>
      <c r="T2221">
        <v>14</v>
      </c>
      <c r="U2221">
        <v>16</v>
      </c>
      <c r="V2221">
        <v>25</v>
      </c>
      <c r="W2221">
        <v>11</v>
      </c>
      <c r="X2221" t="s">
        <v>131</v>
      </c>
      <c r="Y2221">
        <v>100</v>
      </c>
      <c r="Z2221">
        <v>49</v>
      </c>
      <c r="AA2221">
        <v>21</v>
      </c>
      <c r="AB2221">
        <v>75</v>
      </c>
    </row>
    <row r="2222" spans="1:28" ht="17" x14ac:dyDescent="0.25">
      <c r="A2222" s="3">
        <v>38582951</v>
      </c>
      <c r="B2222" s="1">
        <v>43662</v>
      </c>
      <c r="C2222" s="13">
        <v>0.79237048611111105</v>
      </c>
      <c r="D2222" t="s">
        <v>129</v>
      </c>
      <c r="E2222" t="s">
        <v>130</v>
      </c>
      <c r="F2222">
        <v>2.5099999999999998</v>
      </c>
      <c r="G2222" t="s">
        <v>130</v>
      </c>
      <c r="H2222">
        <v>35.68</v>
      </c>
      <c r="I2222">
        <v>-117.539</v>
      </c>
      <c r="J2222">
        <v>5.7</v>
      </c>
      <c r="K2222" t="s">
        <v>131</v>
      </c>
      <c r="L2222">
        <v>88</v>
      </c>
      <c r="M2222">
        <v>0.12</v>
      </c>
      <c r="N2222">
        <v>0.12</v>
      </c>
      <c r="O2222">
        <v>0.28999999999999998</v>
      </c>
      <c r="P2222">
        <v>0</v>
      </c>
      <c r="Q2222">
        <v>13</v>
      </c>
      <c r="R2222">
        <v>31</v>
      </c>
      <c r="S2222">
        <v>-84</v>
      </c>
      <c r="T2222">
        <v>16</v>
      </c>
      <c r="U2222">
        <v>14</v>
      </c>
      <c r="V2222">
        <v>32</v>
      </c>
      <c r="W2222">
        <v>9</v>
      </c>
      <c r="X2222" t="s">
        <v>131</v>
      </c>
      <c r="Y2222">
        <v>100</v>
      </c>
      <c r="Z2222">
        <v>32</v>
      </c>
      <c r="AA2222">
        <v>21</v>
      </c>
      <c r="AB2222">
        <v>117</v>
      </c>
    </row>
    <row r="2223" spans="1:28" ht="17" x14ac:dyDescent="0.25">
      <c r="A2223" s="3">
        <v>38582967</v>
      </c>
      <c r="B2223" s="1">
        <v>43662</v>
      </c>
      <c r="C2223" s="13">
        <v>0.79444629629629626</v>
      </c>
      <c r="D2223" t="s">
        <v>129</v>
      </c>
      <c r="E2223" t="s">
        <v>130</v>
      </c>
      <c r="F2223">
        <v>2.04</v>
      </c>
      <c r="G2223" t="s">
        <v>130</v>
      </c>
      <c r="H2223">
        <v>35.960999999999999</v>
      </c>
      <c r="I2223">
        <v>-117.715</v>
      </c>
      <c r="J2223">
        <v>1.8</v>
      </c>
      <c r="K2223" t="s">
        <v>131</v>
      </c>
      <c r="L2223">
        <v>53</v>
      </c>
      <c r="M2223">
        <v>0.21</v>
      </c>
      <c r="N2223">
        <v>0.22</v>
      </c>
      <c r="O2223">
        <v>0.35</v>
      </c>
      <c r="P2223">
        <v>0</v>
      </c>
      <c r="Q2223">
        <v>163</v>
      </c>
      <c r="R2223">
        <v>88</v>
      </c>
      <c r="S2223">
        <v>173</v>
      </c>
      <c r="T2223">
        <v>35</v>
      </c>
      <c r="U2223">
        <v>40</v>
      </c>
      <c r="V2223">
        <v>20</v>
      </c>
      <c r="W2223">
        <v>25</v>
      </c>
      <c r="X2223" t="s">
        <v>134</v>
      </c>
      <c r="Y2223">
        <v>40</v>
      </c>
      <c r="Z2223">
        <v>69</v>
      </c>
      <c r="AA2223">
        <v>13</v>
      </c>
      <c r="AB2223">
        <v>31</v>
      </c>
    </row>
    <row r="2224" spans="1:28" x14ac:dyDescent="0.2">
      <c r="A2224" s="4">
        <v>38583159</v>
      </c>
      <c r="B2224" s="1">
        <v>43662</v>
      </c>
      <c r="C2224" s="13">
        <v>0.8166434027777778</v>
      </c>
      <c r="D2224" t="s">
        <v>129</v>
      </c>
      <c r="E2224" t="s">
        <v>130</v>
      </c>
      <c r="F2224">
        <v>2.06</v>
      </c>
      <c r="G2224" t="s">
        <v>130</v>
      </c>
      <c r="H2224">
        <v>35.616999999999997</v>
      </c>
      <c r="I2224">
        <v>-117.45099999999999</v>
      </c>
      <c r="J2224">
        <v>8.6999999999999993</v>
      </c>
      <c r="K2224" t="s">
        <v>131</v>
      </c>
      <c r="L2224">
        <v>52</v>
      </c>
      <c r="M2224">
        <v>0.16</v>
      </c>
      <c r="N2224">
        <v>0.24</v>
      </c>
      <c r="O2224">
        <v>0.37</v>
      </c>
      <c r="P2224">
        <v>0</v>
      </c>
      <c r="Q2224">
        <v>108</v>
      </c>
      <c r="R2224">
        <v>48</v>
      </c>
      <c r="S2224">
        <v>-150</v>
      </c>
      <c r="T2224">
        <v>29</v>
      </c>
      <c r="U2224">
        <v>26</v>
      </c>
      <c r="V2224">
        <v>20</v>
      </c>
      <c r="W2224">
        <v>7</v>
      </c>
      <c r="X2224" t="s">
        <v>133</v>
      </c>
      <c r="Y2224">
        <v>83</v>
      </c>
      <c r="Z2224">
        <v>33</v>
      </c>
      <c r="AA2224">
        <v>19</v>
      </c>
      <c r="AB2224">
        <v>124</v>
      </c>
    </row>
    <row r="2225" spans="1:28" x14ac:dyDescent="0.2">
      <c r="A2225" s="4">
        <v>38583191</v>
      </c>
      <c r="B2225" s="1">
        <v>43662</v>
      </c>
      <c r="C2225" s="13">
        <v>0.82113263888888888</v>
      </c>
      <c r="D2225" t="s">
        <v>129</v>
      </c>
      <c r="E2225" t="s">
        <v>130</v>
      </c>
      <c r="F2225">
        <v>2.2799999999999998</v>
      </c>
      <c r="G2225" t="s">
        <v>130</v>
      </c>
      <c r="H2225">
        <v>35.615000000000002</v>
      </c>
      <c r="I2225">
        <v>-117.465</v>
      </c>
      <c r="J2225">
        <v>2.7</v>
      </c>
      <c r="K2225" t="s">
        <v>131</v>
      </c>
      <c r="L2225">
        <v>59</v>
      </c>
      <c r="M2225">
        <v>0.15</v>
      </c>
      <c r="N2225">
        <v>0.16</v>
      </c>
      <c r="O2225">
        <v>0.24</v>
      </c>
      <c r="P2225">
        <v>0</v>
      </c>
      <c r="Q2225">
        <v>157</v>
      </c>
      <c r="R2225">
        <v>76</v>
      </c>
      <c r="S2225">
        <v>-167</v>
      </c>
      <c r="T2225">
        <v>21</v>
      </c>
      <c r="U2225">
        <v>22</v>
      </c>
      <c r="V2225">
        <v>27</v>
      </c>
      <c r="W2225">
        <v>11</v>
      </c>
      <c r="X2225" t="s">
        <v>131</v>
      </c>
      <c r="Y2225">
        <v>91</v>
      </c>
      <c r="Z2225">
        <v>63</v>
      </c>
      <c r="AA2225">
        <v>23</v>
      </c>
      <c r="AB2225">
        <v>60</v>
      </c>
    </row>
    <row r="2226" spans="1:28" ht="17" x14ac:dyDescent="0.25">
      <c r="A2226" s="3">
        <v>38583335</v>
      </c>
      <c r="B2226" s="1">
        <v>43662</v>
      </c>
      <c r="C2226" s="13">
        <v>0.84417569444444451</v>
      </c>
      <c r="D2226" t="s">
        <v>129</v>
      </c>
      <c r="E2226" t="s">
        <v>130</v>
      </c>
      <c r="F2226">
        <v>4.47</v>
      </c>
      <c r="G2226" t="s">
        <v>47</v>
      </c>
      <c r="H2226">
        <v>35.783999999999999</v>
      </c>
      <c r="I2226">
        <v>-117.614</v>
      </c>
      <c r="J2226">
        <v>3.6</v>
      </c>
      <c r="K2226" t="s">
        <v>131</v>
      </c>
      <c r="L2226">
        <v>188</v>
      </c>
      <c r="M2226">
        <v>0.2</v>
      </c>
      <c r="N2226">
        <v>0.11</v>
      </c>
      <c r="O2226">
        <v>0.28999999999999998</v>
      </c>
      <c r="P2226">
        <v>0</v>
      </c>
      <c r="Q2226">
        <v>297</v>
      </c>
      <c r="R2226">
        <v>63</v>
      </c>
      <c r="S2226">
        <v>-178</v>
      </c>
      <c r="T2226">
        <v>18</v>
      </c>
      <c r="U2226">
        <v>29</v>
      </c>
      <c r="V2226">
        <v>18</v>
      </c>
      <c r="W2226">
        <v>8</v>
      </c>
      <c r="X2226" t="s">
        <v>131</v>
      </c>
      <c r="Y2226">
        <v>85</v>
      </c>
      <c r="Z2226">
        <v>69</v>
      </c>
      <c r="AA2226">
        <v>58</v>
      </c>
      <c r="AB2226">
        <v>44</v>
      </c>
    </row>
    <row r="2227" spans="1:28" x14ac:dyDescent="0.2">
      <c r="A2227" s="4">
        <v>38583367</v>
      </c>
      <c r="B2227" s="1">
        <v>43662</v>
      </c>
      <c r="C2227" s="13">
        <v>0.85356099537037033</v>
      </c>
      <c r="D2227" t="s">
        <v>129</v>
      </c>
      <c r="E2227" t="s">
        <v>130</v>
      </c>
      <c r="F2227">
        <v>2.21</v>
      </c>
      <c r="G2227" t="s">
        <v>130</v>
      </c>
      <c r="H2227">
        <v>35.857999999999997</v>
      </c>
      <c r="I2227">
        <v>-117.696</v>
      </c>
      <c r="J2227">
        <v>4.0999999999999996</v>
      </c>
      <c r="K2227" t="s">
        <v>131</v>
      </c>
      <c r="L2227">
        <v>56</v>
      </c>
      <c r="M2227">
        <v>0.2</v>
      </c>
      <c r="N2227">
        <v>0.22</v>
      </c>
      <c r="O2227">
        <v>0.62</v>
      </c>
      <c r="P2227">
        <v>0</v>
      </c>
      <c r="Q2227">
        <v>175</v>
      </c>
      <c r="R2227">
        <v>58</v>
      </c>
      <c r="S2227">
        <v>-123</v>
      </c>
      <c r="T2227">
        <v>20</v>
      </c>
      <c r="U2227">
        <v>19</v>
      </c>
      <c r="V2227">
        <v>26</v>
      </c>
      <c r="W2227">
        <v>9</v>
      </c>
      <c r="X2227" t="s">
        <v>131</v>
      </c>
      <c r="Y2227">
        <v>99</v>
      </c>
      <c r="Z2227">
        <v>50</v>
      </c>
      <c r="AA2227">
        <v>17</v>
      </c>
      <c r="AB2227">
        <v>56</v>
      </c>
    </row>
    <row r="2228" spans="1:28" ht="17" x14ac:dyDescent="0.25">
      <c r="A2228" s="3">
        <v>38583551</v>
      </c>
      <c r="B2228" s="1">
        <v>43662</v>
      </c>
      <c r="C2228" s="13">
        <v>0.87941458333333333</v>
      </c>
      <c r="D2228" t="s">
        <v>129</v>
      </c>
      <c r="E2228" t="s">
        <v>130</v>
      </c>
      <c r="F2228">
        <v>3.05</v>
      </c>
      <c r="G2228" t="s">
        <v>130</v>
      </c>
      <c r="H2228">
        <v>35.878</v>
      </c>
      <c r="I2228">
        <v>-117.691</v>
      </c>
      <c r="J2228">
        <v>7.5</v>
      </c>
      <c r="K2228" t="s">
        <v>131</v>
      </c>
      <c r="L2228">
        <v>114</v>
      </c>
      <c r="M2228">
        <v>0.15</v>
      </c>
      <c r="N2228">
        <v>0.11</v>
      </c>
      <c r="O2228">
        <v>0.38</v>
      </c>
      <c r="P2228">
        <v>0</v>
      </c>
      <c r="Q2228">
        <v>305</v>
      </c>
      <c r="R2228">
        <v>78</v>
      </c>
      <c r="S2228">
        <v>179</v>
      </c>
      <c r="T2228">
        <v>19</v>
      </c>
      <c r="U2228">
        <v>13</v>
      </c>
      <c r="V2228">
        <v>17</v>
      </c>
      <c r="W2228">
        <v>39</v>
      </c>
      <c r="X2228" t="s">
        <v>131</v>
      </c>
      <c r="Y2228">
        <v>100</v>
      </c>
      <c r="Z2228">
        <v>35</v>
      </c>
      <c r="AA2228">
        <v>33</v>
      </c>
      <c r="AB2228">
        <v>118</v>
      </c>
    </row>
    <row r="2229" spans="1:28" x14ac:dyDescent="0.2">
      <c r="A2229" s="4">
        <v>38583967</v>
      </c>
      <c r="B2229" s="1">
        <v>43662</v>
      </c>
      <c r="C2229" s="13">
        <v>0.93857916666666663</v>
      </c>
      <c r="D2229" t="s">
        <v>129</v>
      </c>
      <c r="E2229" t="s">
        <v>130</v>
      </c>
      <c r="F2229">
        <v>2.1</v>
      </c>
      <c r="G2229" t="s">
        <v>130</v>
      </c>
      <c r="H2229">
        <v>35.645000000000003</v>
      </c>
      <c r="I2229">
        <v>-117.45699999999999</v>
      </c>
      <c r="J2229">
        <v>2.5</v>
      </c>
      <c r="K2229" t="s">
        <v>131</v>
      </c>
      <c r="L2229">
        <v>48</v>
      </c>
      <c r="M2229">
        <v>0.2</v>
      </c>
      <c r="N2229">
        <v>0.27</v>
      </c>
      <c r="O2229">
        <v>0.3</v>
      </c>
      <c r="P2229">
        <v>0</v>
      </c>
      <c r="Q2229">
        <v>127</v>
      </c>
      <c r="R2229">
        <v>87</v>
      </c>
      <c r="S2229">
        <v>-174</v>
      </c>
      <c r="T2229">
        <v>19</v>
      </c>
      <c r="U2229">
        <v>23</v>
      </c>
      <c r="V2229">
        <v>21</v>
      </c>
      <c r="W2229">
        <v>19</v>
      </c>
      <c r="X2229" t="s">
        <v>131</v>
      </c>
      <c r="Y2229">
        <v>93</v>
      </c>
      <c r="Z2229">
        <v>59</v>
      </c>
      <c r="AA2229">
        <v>6</v>
      </c>
      <c r="AB2229">
        <v>165</v>
      </c>
    </row>
    <row r="2230" spans="1:28" ht="17" x14ac:dyDescent="0.25">
      <c r="A2230" s="3">
        <v>38583991</v>
      </c>
      <c r="B2230" s="1">
        <v>43662</v>
      </c>
      <c r="C2230" s="13">
        <v>0.94355509259259263</v>
      </c>
      <c r="D2230" t="s">
        <v>129</v>
      </c>
      <c r="E2230" t="s">
        <v>130</v>
      </c>
      <c r="F2230">
        <v>2.66</v>
      </c>
      <c r="G2230" t="s">
        <v>130</v>
      </c>
      <c r="H2230">
        <v>35.774999999999999</v>
      </c>
      <c r="I2230">
        <v>-117.586</v>
      </c>
      <c r="J2230">
        <v>3.3</v>
      </c>
      <c r="K2230" t="s">
        <v>131</v>
      </c>
      <c r="L2230">
        <v>103</v>
      </c>
      <c r="M2230">
        <v>0.15</v>
      </c>
      <c r="N2230">
        <v>0.11</v>
      </c>
      <c r="O2230">
        <v>0.21</v>
      </c>
      <c r="P2230">
        <v>0</v>
      </c>
      <c r="Q2230">
        <v>286</v>
      </c>
      <c r="R2230">
        <v>84</v>
      </c>
      <c r="S2230">
        <v>159</v>
      </c>
      <c r="T2230">
        <v>20</v>
      </c>
      <c r="U2230">
        <v>22</v>
      </c>
      <c r="V2230">
        <v>32</v>
      </c>
      <c r="W2230">
        <v>7</v>
      </c>
      <c r="X2230" t="s">
        <v>131</v>
      </c>
      <c r="Y2230">
        <v>86</v>
      </c>
      <c r="Z2230">
        <v>68</v>
      </c>
      <c r="AA2230">
        <v>22</v>
      </c>
      <c r="AB2230">
        <v>49</v>
      </c>
    </row>
    <row r="2231" spans="1:28" x14ac:dyDescent="0.2">
      <c r="A2231" s="4">
        <v>38584007</v>
      </c>
      <c r="B2231" s="1">
        <v>43662</v>
      </c>
      <c r="C2231" s="13">
        <v>0.94469606481481483</v>
      </c>
      <c r="D2231" t="s">
        <v>129</v>
      </c>
      <c r="E2231" t="s">
        <v>130</v>
      </c>
      <c r="F2231">
        <v>2.2400000000000002</v>
      </c>
      <c r="G2231" t="s">
        <v>130</v>
      </c>
      <c r="H2231">
        <v>35.636000000000003</v>
      </c>
      <c r="I2231">
        <v>-117.482</v>
      </c>
      <c r="J2231">
        <v>10.7</v>
      </c>
      <c r="K2231" t="s">
        <v>131</v>
      </c>
      <c r="L2231">
        <v>57</v>
      </c>
      <c r="M2231">
        <v>0.18</v>
      </c>
      <c r="N2231">
        <v>0.25</v>
      </c>
      <c r="O2231">
        <v>0.36</v>
      </c>
      <c r="P2231">
        <v>0</v>
      </c>
      <c r="Q2231">
        <v>344</v>
      </c>
      <c r="R2231">
        <v>80</v>
      </c>
      <c r="S2231">
        <v>-173</v>
      </c>
      <c r="T2231">
        <v>20</v>
      </c>
      <c r="U2231">
        <v>19</v>
      </c>
      <c r="V2231">
        <v>22</v>
      </c>
      <c r="W2231">
        <v>7</v>
      </c>
      <c r="X2231" t="s">
        <v>131</v>
      </c>
      <c r="Y2231">
        <v>97</v>
      </c>
      <c r="Z2231">
        <v>35</v>
      </c>
      <c r="AA2231">
        <v>20</v>
      </c>
      <c r="AB2231">
        <v>123</v>
      </c>
    </row>
    <row r="2232" spans="1:28" x14ac:dyDescent="0.2">
      <c r="A2232" s="4">
        <v>38584031</v>
      </c>
      <c r="B2232" s="1">
        <v>43662</v>
      </c>
      <c r="C2232" s="13">
        <v>0.94614479166666665</v>
      </c>
      <c r="D2232" t="s">
        <v>129</v>
      </c>
      <c r="E2232" t="s">
        <v>130</v>
      </c>
      <c r="F2232">
        <v>2.16</v>
      </c>
      <c r="G2232" t="s">
        <v>130</v>
      </c>
      <c r="H2232">
        <v>35.659999999999997</v>
      </c>
      <c r="I2232">
        <v>-117.44499999999999</v>
      </c>
      <c r="J2232">
        <v>5</v>
      </c>
      <c r="K2232" t="s">
        <v>131</v>
      </c>
      <c r="L2232">
        <v>49</v>
      </c>
      <c r="M2232">
        <v>0.21</v>
      </c>
      <c r="N2232">
        <v>0.28000000000000003</v>
      </c>
      <c r="O2232">
        <v>0.43</v>
      </c>
      <c r="P2232">
        <v>0</v>
      </c>
      <c r="Q2232">
        <v>145</v>
      </c>
      <c r="R2232">
        <v>86</v>
      </c>
      <c r="S2232">
        <v>170</v>
      </c>
      <c r="T2232">
        <v>24</v>
      </c>
      <c r="U2232">
        <v>24</v>
      </c>
      <c r="V2232">
        <v>18</v>
      </c>
      <c r="W2232">
        <v>11</v>
      </c>
      <c r="X2232" t="s">
        <v>131</v>
      </c>
      <c r="Y2232">
        <v>87</v>
      </c>
      <c r="Z2232">
        <v>37</v>
      </c>
      <c r="AA2232">
        <v>16</v>
      </c>
      <c r="AB2232">
        <v>99</v>
      </c>
    </row>
    <row r="2233" spans="1:28" ht="17" x14ac:dyDescent="0.25">
      <c r="A2233" s="3">
        <v>38584191</v>
      </c>
      <c r="B2233" s="1">
        <v>43662</v>
      </c>
      <c r="C2233" s="13">
        <v>0.96628680555555546</v>
      </c>
      <c r="D2233" t="s">
        <v>129</v>
      </c>
      <c r="E2233" t="s">
        <v>130</v>
      </c>
      <c r="F2233">
        <v>2.13</v>
      </c>
      <c r="G2233" t="s">
        <v>130</v>
      </c>
      <c r="H2233">
        <v>35.570999999999998</v>
      </c>
      <c r="I2233">
        <v>-117.392</v>
      </c>
      <c r="J2233">
        <v>3</v>
      </c>
      <c r="K2233" t="s">
        <v>131</v>
      </c>
      <c r="L2233">
        <v>47</v>
      </c>
      <c r="M2233">
        <v>0.2</v>
      </c>
      <c r="N2233">
        <v>0.22</v>
      </c>
      <c r="O2233">
        <v>0.23</v>
      </c>
      <c r="P2233">
        <v>0</v>
      </c>
      <c r="Q2233">
        <v>356</v>
      </c>
      <c r="R2233">
        <v>39</v>
      </c>
      <c r="S2233">
        <v>-120</v>
      </c>
      <c r="T2233">
        <v>42</v>
      </c>
      <c r="U2233">
        <v>53</v>
      </c>
      <c r="V2233">
        <v>18</v>
      </c>
      <c r="W2233">
        <v>37</v>
      </c>
      <c r="X2233" t="s">
        <v>134</v>
      </c>
      <c r="Y2233">
        <v>45</v>
      </c>
      <c r="Z2233">
        <v>56</v>
      </c>
      <c r="AA2233">
        <v>18</v>
      </c>
      <c r="AB2233">
        <v>62</v>
      </c>
    </row>
    <row r="2234" spans="1:28" ht="17" x14ac:dyDescent="0.25">
      <c r="A2234" s="3">
        <v>38584327</v>
      </c>
      <c r="B2234" s="1">
        <v>43662</v>
      </c>
      <c r="C2234" s="13">
        <v>0.9882381944444445</v>
      </c>
      <c r="D2234" t="s">
        <v>129</v>
      </c>
      <c r="E2234" t="s">
        <v>130</v>
      </c>
      <c r="F2234">
        <v>2.4500000000000002</v>
      </c>
      <c r="G2234" t="s">
        <v>130</v>
      </c>
      <c r="H2234">
        <v>35.792999999999999</v>
      </c>
      <c r="I2234">
        <v>-117.625</v>
      </c>
      <c r="J2234">
        <v>3.1</v>
      </c>
      <c r="K2234" t="s">
        <v>131</v>
      </c>
      <c r="L2234">
        <v>85</v>
      </c>
      <c r="M2234">
        <v>0.14000000000000001</v>
      </c>
      <c r="N2234">
        <v>0.12</v>
      </c>
      <c r="O2234">
        <v>0.21</v>
      </c>
      <c r="P2234">
        <v>0</v>
      </c>
      <c r="Q2234">
        <v>109</v>
      </c>
      <c r="R2234">
        <v>80</v>
      </c>
      <c r="S2234">
        <v>-128</v>
      </c>
      <c r="T2234">
        <v>45</v>
      </c>
      <c r="U2234">
        <v>37</v>
      </c>
      <c r="V2234">
        <v>25</v>
      </c>
      <c r="W2234">
        <v>37</v>
      </c>
      <c r="X2234" t="s">
        <v>134</v>
      </c>
      <c r="Y2234">
        <v>43</v>
      </c>
      <c r="Z2234">
        <v>67</v>
      </c>
      <c r="AA2234">
        <v>18</v>
      </c>
      <c r="AB2234">
        <v>42</v>
      </c>
    </row>
    <row r="2235" spans="1:28" x14ac:dyDescent="0.2">
      <c r="A2235" s="4">
        <v>38584575</v>
      </c>
      <c r="B2235" s="1">
        <v>43663</v>
      </c>
      <c r="C2235" s="13">
        <v>3.2649768518518522E-2</v>
      </c>
      <c r="D2235" t="s">
        <v>129</v>
      </c>
      <c r="E2235" t="s">
        <v>130</v>
      </c>
      <c r="F2235">
        <v>2.15</v>
      </c>
      <c r="G2235" t="s">
        <v>130</v>
      </c>
      <c r="H2235">
        <v>35.622999999999998</v>
      </c>
      <c r="I2235">
        <v>-117.449</v>
      </c>
      <c r="J2235">
        <v>6.3</v>
      </c>
      <c r="K2235" t="s">
        <v>131</v>
      </c>
      <c r="L2235">
        <v>55</v>
      </c>
      <c r="M2235">
        <v>0.17</v>
      </c>
      <c r="N2235">
        <v>0.24</v>
      </c>
      <c r="O2235">
        <v>0.37</v>
      </c>
      <c r="P2235">
        <v>0</v>
      </c>
      <c r="Q2235">
        <v>138</v>
      </c>
      <c r="R2235">
        <v>80</v>
      </c>
      <c r="S2235">
        <v>-156</v>
      </c>
      <c r="T2235">
        <v>19</v>
      </c>
      <c r="U2235">
        <v>22</v>
      </c>
      <c r="V2235">
        <v>22</v>
      </c>
      <c r="W2235">
        <v>12</v>
      </c>
      <c r="X2235" t="s">
        <v>131</v>
      </c>
      <c r="Y2235">
        <v>91</v>
      </c>
      <c r="Z2235">
        <v>26</v>
      </c>
      <c r="AA2235">
        <v>18</v>
      </c>
      <c r="AB2235">
        <v>134</v>
      </c>
    </row>
    <row r="2236" spans="1:28" x14ac:dyDescent="0.2">
      <c r="A2236" s="4">
        <v>38584607</v>
      </c>
      <c r="B2236" s="1">
        <v>43663</v>
      </c>
      <c r="C2236" s="13">
        <v>3.6992592592592598E-2</v>
      </c>
      <c r="D2236" t="s">
        <v>129</v>
      </c>
      <c r="E2236" t="s">
        <v>130</v>
      </c>
      <c r="F2236">
        <v>3.32</v>
      </c>
      <c r="G2236" t="s">
        <v>130</v>
      </c>
      <c r="H2236">
        <v>35.621000000000002</v>
      </c>
      <c r="I2236">
        <v>-117.435</v>
      </c>
      <c r="J2236">
        <v>7.6</v>
      </c>
      <c r="K2236" t="s">
        <v>131</v>
      </c>
      <c r="L2236">
        <v>128</v>
      </c>
      <c r="M2236">
        <v>0.13</v>
      </c>
      <c r="N2236">
        <v>0.11</v>
      </c>
      <c r="O2236">
        <v>0.21</v>
      </c>
      <c r="P2236">
        <v>0</v>
      </c>
      <c r="Q2236">
        <v>335</v>
      </c>
      <c r="R2236">
        <v>77</v>
      </c>
      <c r="S2236">
        <v>-166</v>
      </c>
      <c r="T2236">
        <v>14</v>
      </c>
      <c r="U2236">
        <v>22</v>
      </c>
      <c r="V2236">
        <v>25</v>
      </c>
      <c r="W2236">
        <v>30</v>
      </c>
      <c r="X2236" t="s">
        <v>131</v>
      </c>
      <c r="Y2236">
        <v>96</v>
      </c>
      <c r="Z2236">
        <v>29</v>
      </c>
      <c r="AA2236">
        <v>42</v>
      </c>
      <c r="AB2236">
        <v>119</v>
      </c>
    </row>
    <row r="2237" spans="1:28" x14ac:dyDescent="0.2">
      <c r="A2237" s="4">
        <v>38584663</v>
      </c>
      <c r="B2237" s="1">
        <v>43663</v>
      </c>
      <c r="C2237" s="13">
        <v>4.5967708333333329E-2</v>
      </c>
      <c r="D2237" t="s">
        <v>129</v>
      </c>
      <c r="E2237" t="s">
        <v>130</v>
      </c>
      <c r="F2237">
        <v>2.62</v>
      </c>
      <c r="G2237" t="s">
        <v>130</v>
      </c>
      <c r="H2237">
        <v>35.862000000000002</v>
      </c>
      <c r="I2237">
        <v>-117.688</v>
      </c>
      <c r="J2237">
        <v>6.6</v>
      </c>
      <c r="K2237" t="s">
        <v>131</v>
      </c>
      <c r="L2237">
        <v>95</v>
      </c>
      <c r="M2237">
        <v>0.13</v>
      </c>
      <c r="N2237">
        <v>0.11</v>
      </c>
      <c r="O2237">
        <v>0.32</v>
      </c>
      <c r="P2237">
        <v>0</v>
      </c>
      <c r="Q2237">
        <v>341</v>
      </c>
      <c r="R2237">
        <v>59</v>
      </c>
      <c r="S2237">
        <v>-147</v>
      </c>
      <c r="T2237">
        <v>16</v>
      </c>
      <c r="U2237">
        <v>11</v>
      </c>
      <c r="V2237">
        <v>29</v>
      </c>
      <c r="W2237">
        <v>0</v>
      </c>
      <c r="X2237" t="s">
        <v>131</v>
      </c>
      <c r="Y2237">
        <v>97</v>
      </c>
      <c r="Z2237">
        <v>30</v>
      </c>
      <c r="AA2237">
        <v>28</v>
      </c>
      <c r="AB2237">
        <v>119</v>
      </c>
    </row>
    <row r="2238" spans="1:28" x14ac:dyDescent="0.2">
      <c r="A2238" s="4">
        <v>38584855</v>
      </c>
      <c r="B2238" s="1">
        <v>43663</v>
      </c>
      <c r="C2238" s="13">
        <v>7.4592476851851844E-2</v>
      </c>
      <c r="D2238" t="s">
        <v>129</v>
      </c>
      <c r="E2238" t="s">
        <v>130</v>
      </c>
      <c r="F2238">
        <v>3.11</v>
      </c>
      <c r="G2238" t="s">
        <v>130</v>
      </c>
      <c r="H2238">
        <v>35.624000000000002</v>
      </c>
      <c r="I2238">
        <v>-117.47499999999999</v>
      </c>
      <c r="J2238">
        <v>8.1999999999999993</v>
      </c>
      <c r="K2238" t="s">
        <v>131</v>
      </c>
      <c r="L2238">
        <v>107</v>
      </c>
      <c r="M2238">
        <v>0.14000000000000001</v>
      </c>
      <c r="N2238">
        <v>0.13</v>
      </c>
      <c r="O2238">
        <v>0.2</v>
      </c>
      <c r="P2238">
        <v>0</v>
      </c>
      <c r="Q2238">
        <v>27</v>
      </c>
      <c r="R2238">
        <v>40</v>
      </c>
      <c r="S2238">
        <v>-65</v>
      </c>
      <c r="T2238">
        <v>19</v>
      </c>
      <c r="U2238">
        <v>16</v>
      </c>
      <c r="V2238">
        <v>8</v>
      </c>
      <c r="W2238">
        <v>14</v>
      </c>
      <c r="X2238" t="s">
        <v>131</v>
      </c>
      <c r="Y2238">
        <v>98</v>
      </c>
      <c r="Z2238">
        <v>37</v>
      </c>
      <c r="AA2238">
        <v>31</v>
      </c>
      <c r="AB2238">
        <v>116</v>
      </c>
    </row>
    <row r="2239" spans="1:28" ht="17" x14ac:dyDescent="0.25">
      <c r="A2239" s="3">
        <v>38584911</v>
      </c>
      <c r="B2239" s="1">
        <v>43663</v>
      </c>
      <c r="C2239" s="13">
        <v>8.6431481481481484E-2</v>
      </c>
      <c r="D2239" t="s">
        <v>129</v>
      </c>
      <c r="E2239" t="s">
        <v>130</v>
      </c>
      <c r="F2239">
        <v>2.46</v>
      </c>
      <c r="G2239" t="s">
        <v>130</v>
      </c>
      <c r="H2239">
        <v>35.613</v>
      </c>
      <c r="I2239">
        <v>-117.416</v>
      </c>
      <c r="J2239">
        <v>5.5</v>
      </c>
      <c r="K2239" t="s">
        <v>131</v>
      </c>
      <c r="L2239">
        <v>85</v>
      </c>
      <c r="M2239">
        <v>0.14000000000000001</v>
      </c>
      <c r="N2239">
        <v>0.14000000000000001</v>
      </c>
      <c r="O2239">
        <v>0.31</v>
      </c>
      <c r="P2239">
        <v>0</v>
      </c>
      <c r="Q2239">
        <v>151</v>
      </c>
      <c r="R2239">
        <v>79</v>
      </c>
      <c r="S2239">
        <v>160</v>
      </c>
      <c r="T2239">
        <v>17</v>
      </c>
      <c r="U2239">
        <v>17</v>
      </c>
      <c r="V2239">
        <v>29</v>
      </c>
      <c r="W2239">
        <v>26</v>
      </c>
      <c r="X2239" t="s">
        <v>131</v>
      </c>
      <c r="Y2239">
        <v>93</v>
      </c>
      <c r="Z2239">
        <v>34</v>
      </c>
      <c r="AA2239">
        <v>23</v>
      </c>
      <c r="AB2239">
        <v>94</v>
      </c>
    </row>
    <row r="2240" spans="1:28" ht="17" x14ac:dyDescent="0.25">
      <c r="A2240" s="3">
        <v>38584983</v>
      </c>
      <c r="B2240" s="1">
        <v>43663</v>
      </c>
      <c r="C2240" s="13">
        <v>9.7466782407407401E-2</v>
      </c>
      <c r="D2240" t="s">
        <v>129</v>
      </c>
      <c r="E2240" t="s">
        <v>130</v>
      </c>
      <c r="F2240">
        <v>2.15</v>
      </c>
      <c r="G2240" t="s">
        <v>130</v>
      </c>
      <c r="H2240">
        <v>35.709000000000003</v>
      </c>
      <c r="I2240">
        <v>-117.503</v>
      </c>
      <c r="J2240">
        <v>2.8</v>
      </c>
      <c r="K2240" t="s">
        <v>131</v>
      </c>
      <c r="L2240">
        <v>58</v>
      </c>
      <c r="M2240">
        <v>0.18</v>
      </c>
      <c r="N2240">
        <v>0.23</v>
      </c>
      <c r="O2240">
        <v>0.32</v>
      </c>
      <c r="P2240">
        <v>0</v>
      </c>
      <c r="Q2240">
        <v>344</v>
      </c>
      <c r="R2240">
        <v>82</v>
      </c>
      <c r="S2240">
        <v>160</v>
      </c>
      <c r="T2240">
        <v>33</v>
      </c>
      <c r="U2240">
        <v>39</v>
      </c>
      <c r="V2240">
        <v>26</v>
      </c>
      <c r="W2240">
        <v>26</v>
      </c>
      <c r="X2240" t="s">
        <v>134</v>
      </c>
      <c r="Y2240">
        <v>43</v>
      </c>
      <c r="Z2240">
        <v>62</v>
      </c>
      <c r="AA2240">
        <v>17</v>
      </c>
      <c r="AB2240">
        <v>41</v>
      </c>
    </row>
    <row r="2241" spans="1:28" x14ac:dyDescent="0.2">
      <c r="A2241" s="4">
        <v>38585215</v>
      </c>
      <c r="B2241" s="1">
        <v>43663</v>
      </c>
      <c r="C2241" s="13">
        <v>0.13089131944444446</v>
      </c>
      <c r="D2241" t="s">
        <v>129</v>
      </c>
      <c r="E2241" t="s">
        <v>130</v>
      </c>
      <c r="F2241">
        <v>2.66</v>
      </c>
      <c r="G2241" t="s">
        <v>130</v>
      </c>
      <c r="H2241">
        <v>35.685000000000002</v>
      </c>
      <c r="I2241">
        <v>-117.533</v>
      </c>
      <c r="J2241">
        <v>8.8000000000000007</v>
      </c>
      <c r="K2241" t="s">
        <v>131</v>
      </c>
      <c r="L2241">
        <v>94</v>
      </c>
      <c r="M2241">
        <v>0.13</v>
      </c>
      <c r="N2241">
        <v>0.12</v>
      </c>
      <c r="O2241">
        <v>0.24</v>
      </c>
      <c r="P2241">
        <v>0</v>
      </c>
      <c r="Q2241">
        <v>299</v>
      </c>
      <c r="R2241">
        <v>65</v>
      </c>
      <c r="S2241">
        <v>-167</v>
      </c>
      <c r="T2241">
        <v>11</v>
      </c>
      <c r="U2241">
        <v>14</v>
      </c>
      <c r="V2241">
        <v>31</v>
      </c>
      <c r="W2241">
        <v>7</v>
      </c>
      <c r="X2241" t="s">
        <v>131</v>
      </c>
      <c r="Y2241">
        <v>100</v>
      </c>
      <c r="Z2241">
        <v>34</v>
      </c>
      <c r="AA2241">
        <v>32</v>
      </c>
      <c r="AB2241">
        <v>126</v>
      </c>
    </row>
    <row r="2242" spans="1:28" x14ac:dyDescent="0.2">
      <c r="A2242" s="4">
        <v>38585583</v>
      </c>
      <c r="B2242" s="1">
        <v>43663</v>
      </c>
      <c r="C2242" s="13">
        <v>0.17383113425925925</v>
      </c>
      <c r="D2242" t="s">
        <v>129</v>
      </c>
      <c r="E2242" t="s">
        <v>130</v>
      </c>
      <c r="F2242">
        <v>2.39</v>
      </c>
      <c r="G2242" t="s">
        <v>130</v>
      </c>
      <c r="H2242">
        <v>35.658000000000001</v>
      </c>
      <c r="I2242">
        <v>-117.492</v>
      </c>
      <c r="J2242">
        <v>2.1</v>
      </c>
      <c r="K2242" t="s">
        <v>131</v>
      </c>
      <c r="L2242">
        <v>56</v>
      </c>
      <c r="M2242">
        <v>0.16</v>
      </c>
      <c r="N2242">
        <v>0.2</v>
      </c>
      <c r="O2242">
        <v>0.3</v>
      </c>
      <c r="P2242">
        <v>0</v>
      </c>
      <c r="Q2242">
        <v>299</v>
      </c>
      <c r="R2242">
        <v>86</v>
      </c>
      <c r="S2242">
        <v>131</v>
      </c>
      <c r="T2242">
        <v>26</v>
      </c>
      <c r="U2242">
        <v>26</v>
      </c>
      <c r="V2242">
        <v>27</v>
      </c>
      <c r="W2242">
        <v>28</v>
      </c>
      <c r="X2242" t="s">
        <v>133</v>
      </c>
      <c r="Y2242">
        <v>81</v>
      </c>
      <c r="Z2242">
        <v>65</v>
      </c>
      <c r="AA2242">
        <v>22</v>
      </c>
      <c r="AB2242">
        <v>63</v>
      </c>
    </row>
    <row r="2243" spans="1:28" x14ac:dyDescent="0.2">
      <c r="A2243" s="4">
        <v>38585599</v>
      </c>
      <c r="B2243" s="1">
        <v>43663</v>
      </c>
      <c r="C2243" s="13">
        <v>0.17791365740740742</v>
      </c>
      <c r="D2243" t="s">
        <v>129</v>
      </c>
      <c r="E2243" t="s">
        <v>130</v>
      </c>
      <c r="F2243">
        <v>2.06</v>
      </c>
      <c r="G2243" t="s">
        <v>130</v>
      </c>
      <c r="H2243">
        <v>35.642000000000003</v>
      </c>
      <c r="I2243">
        <v>-117.465</v>
      </c>
      <c r="J2243">
        <v>8.1</v>
      </c>
      <c r="K2243" t="s">
        <v>131</v>
      </c>
      <c r="L2243">
        <v>53</v>
      </c>
      <c r="M2243">
        <v>0.17</v>
      </c>
      <c r="N2243">
        <v>0.27</v>
      </c>
      <c r="O2243">
        <v>0.42</v>
      </c>
      <c r="P2243">
        <v>0</v>
      </c>
      <c r="Q2243">
        <v>153</v>
      </c>
      <c r="R2243">
        <v>58</v>
      </c>
      <c r="S2243">
        <v>-180</v>
      </c>
      <c r="T2243">
        <v>26</v>
      </c>
      <c r="U2243">
        <v>19</v>
      </c>
      <c r="V2243">
        <v>20</v>
      </c>
      <c r="W2243">
        <v>19</v>
      </c>
      <c r="X2243" t="s">
        <v>131</v>
      </c>
      <c r="Y2243">
        <v>89</v>
      </c>
      <c r="Z2243">
        <v>29</v>
      </c>
      <c r="AA2243">
        <v>14</v>
      </c>
      <c r="AB2243">
        <v>111</v>
      </c>
    </row>
    <row r="2244" spans="1:28" ht="17" x14ac:dyDescent="0.25">
      <c r="A2244" s="3">
        <v>38585631</v>
      </c>
      <c r="B2244" s="1">
        <v>43663</v>
      </c>
      <c r="C2244" s="13">
        <v>0.17915543981481483</v>
      </c>
      <c r="D2244" t="s">
        <v>129</v>
      </c>
      <c r="E2244" t="s">
        <v>130</v>
      </c>
      <c r="F2244">
        <v>2.17</v>
      </c>
      <c r="G2244" t="s">
        <v>130</v>
      </c>
      <c r="H2244">
        <v>35.817</v>
      </c>
      <c r="I2244">
        <v>-117.65300000000001</v>
      </c>
      <c r="J2244">
        <v>6.5</v>
      </c>
      <c r="K2244" t="s">
        <v>131</v>
      </c>
      <c r="L2244">
        <v>59</v>
      </c>
      <c r="M2244">
        <v>0.2</v>
      </c>
      <c r="N2244">
        <v>0.24</v>
      </c>
      <c r="O2244">
        <v>0.64</v>
      </c>
      <c r="P2244">
        <v>0</v>
      </c>
      <c r="Q2244">
        <v>91</v>
      </c>
      <c r="R2244">
        <v>55</v>
      </c>
      <c r="S2244">
        <v>-166</v>
      </c>
      <c r="T2244">
        <v>40</v>
      </c>
      <c r="U2244">
        <v>47</v>
      </c>
      <c r="V2244">
        <v>25</v>
      </c>
      <c r="W2244">
        <v>26</v>
      </c>
      <c r="X2244" t="s">
        <v>134</v>
      </c>
      <c r="Y2244">
        <v>40</v>
      </c>
      <c r="Z2244">
        <v>21</v>
      </c>
      <c r="AA2244">
        <v>13</v>
      </c>
      <c r="AB2244">
        <v>120</v>
      </c>
    </row>
    <row r="2245" spans="1:28" x14ac:dyDescent="0.2">
      <c r="A2245" s="4">
        <v>38585927</v>
      </c>
      <c r="B2245" s="1">
        <v>43663</v>
      </c>
      <c r="C2245" s="13">
        <v>0.21894803240740743</v>
      </c>
      <c r="D2245" t="s">
        <v>129</v>
      </c>
      <c r="E2245" t="s">
        <v>130</v>
      </c>
      <c r="F2245">
        <v>2.2999999999999998</v>
      </c>
      <c r="G2245" t="s">
        <v>130</v>
      </c>
      <c r="H2245">
        <v>35.619</v>
      </c>
      <c r="I2245">
        <v>-117.423</v>
      </c>
      <c r="J2245">
        <v>2.6</v>
      </c>
      <c r="K2245" t="s">
        <v>131</v>
      </c>
      <c r="L2245">
        <v>53</v>
      </c>
      <c r="M2245">
        <v>0.19</v>
      </c>
      <c r="N2245">
        <v>0.23</v>
      </c>
      <c r="O2245">
        <v>0.27</v>
      </c>
      <c r="P2245">
        <v>0</v>
      </c>
      <c r="Q2245">
        <v>299</v>
      </c>
      <c r="R2245">
        <v>85</v>
      </c>
      <c r="S2245">
        <v>152</v>
      </c>
      <c r="T2245">
        <v>21</v>
      </c>
      <c r="U2245">
        <v>25</v>
      </c>
      <c r="V2245">
        <v>23</v>
      </c>
      <c r="W2245">
        <v>16</v>
      </c>
      <c r="X2245" t="s">
        <v>131</v>
      </c>
      <c r="Y2245">
        <v>89</v>
      </c>
      <c r="Z2245">
        <v>64</v>
      </c>
      <c r="AA2245">
        <v>19</v>
      </c>
      <c r="AB2245">
        <v>54</v>
      </c>
    </row>
    <row r="2246" spans="1:28" ht="17" x14ac:dyDescent="0.25">
      <c r="A2246" s="3">
        <v>38585935</v>
      </c>
      <c r="B2246" s="1">
        <v>43663</v>
      </c>
      <c r="C2246" s="13">
        <v>0.21945335648148148</v>
      </c>
      <c r="D2246" t="s">
        <v>129</v>
      </c>
      <c r="E2246" t="s">
        <v>130</v>
      </c>
      <c r="F2246">
        <v>2.2799999999999998</v>
      </c>
      <c r="G2246" t="s">
        <v>130</v>
      </c>
      <c r="H2246">
        <v>35.619999999999997</v>
      </c>
      <c r="I2246">
        <v>-117.423</v>
      </c>
      <c r="J2246">
        <v>3.1</v>
      </c>
      <c r="K2246" t="s">
        <v>131</v>
      </c>
      <c r="L2246">
        <v>64</v>
      </c>
      <c r="M2246">
        <v>0.12</v>
      </c>
      <c r="N2246">
        <v>0.14000000000000001</v>
      </c>
      <c r="O2246">
        <v>0.15</v>
      </c>
      <c r="P2246">
        <v>0</v>
      </c>
      <c r="Q2246">
        <v>133</v>
      </c>
      <c r="R2246">
        <v>71</v>
      </c>
      <c r="S2246">
        <v>148</v>
      </c>
      <c r="T2246">
        <v>24</v>
      </c>
      <c r="U2246">
        <v>26</v>
      </c>
      <c r="V2246">
        <v>25</v>
      </c>
      <c r="W2246">
        <v>15</v>
      </c>
      <c r="X2246" t="s">
        <v>131</v>
      </c>
      <c r="Y2246">
        <v>85</v>
      </c>
      <c r="Z2246">
        <v>61</v>
      </c>
      <c r="AA2246">
        <v>17</v>
      </c>
      <c r="AB2246">
        <v>59</v>
      </c>
    </row>
    <row r="2247" spans="1:28" ht="17" x14ac:dyDescent="0.25">
      <c r="A2247" s="3">
        <v>38586063</v>
      </c>
      <c r="B2247" s="1">
        <v>43663</v>
      </c>
      <c r="C2247" s="13">
        <v>0.24296527777777777</v>
      </c>
      <c r="D2247" t="s">
        <v>129</v>
      </c>
      <c r="E2247" t="s">
        <v>130</v>
      </c>
      <c r="F2247">
        <v>3.11</v>
      </c>
      <c r="G2247" t="s">
        <v>130</v>
      </c>
      <c r="H2247">
        <v>35.856000000000002</v>
      </c>
      <c r="I2247">
        <v>-117.684</v>
      </c>
      <c r="J2247">
        <v>4.0999999999999996</v>
      </c>
      <c r="K2247" t="s">
        <v>131</v>
      </c>
      <c r="L2247">
        <v>139</v>
      </c>
      <c r="M2247">
        <v>0.16</v>
      </c>
      <c r="N2247">
        <v>0.09</v>
      </c>
      <c r="O2247">
        <v>0.27</v>
      </c>
      <c r="P2247">
        <v>0</v>
      </c>
      <c r="Q2247">
        <v>346</v>
      </c>
      <c r="R2247">
        <v>84</v>
      </c>
      <c r="S2247">
        <v>165</v>
      </c>
      <c r="T2247">
        <v>9</v>
      </c>
      <c r="U2247">
        <v>14</v>
      </c>
      <c r="V2247">
        <v>40</v>
      </c>
      <c r="W2247">
        <v>3</v>
      </c>
      <c r="X2247" t="s">
        <v>131</v>
      </c>
      <c r="Y2247">
        <v>100</v>
      </c>
      <c r="Z2247">
        <v>59</v>
      </c>
      <c r="AA2247">
        <v>45</v>
      </c>
      <c r="AB2247">
        <v>44</v>
      </c>
    </row>
    <row r="2248" spans="1:28" x14ac:dyDescent="0.2">
      <c r="A2248" s="4">
        <v>38586143</v>
      </c>
      <c r="B2248" s="1">
        <v>43663</v>
      </c>
      <c r="C2248" s="13">
        <v>0.2530175925925926</v>
      </c>
      <c r="D2248" t="s">
        <v>129</v>
      </c>
      <c r="E2248" t="s">
        <v>130</v>
      </c>
      <c r="F2248">
        <v>2.2999999999999998</v>
      </c>
      <c r="G2248" t="s">
        <v>130</v>
      </c>
      <c r="H2248">
        <v>35.542999999999999</v>
      </c>
      <c r="I2248">
        <v>-117.44</v>
      </c>
      <c r="J2248">
        <v>3</v>
      </c>
      <c r="K2248" t="s">
        <v>131</v>
      </c>
      <c r="L2248">
        <v>54</v>
      </c>
      <c r="M2248">
        <v>0.17</v>
      </c>
      <c r="N2248">
        <v>0.21</v>
      </c>
      <c r="O2248">
        <v>0.34</v>
      </c>
      <c r="P2248">
        <v>0</v>
      </c>
      <c r="Q2248">
        <v>157</v>
      </c>
      <c r="R2248">
        <v>85</v>
      </c>
      <c r="S2248">
        <v>-167</v>
      </c>
      <c r="T2248">
        <v>19</v>
      </c>
      <c r="U2248">
        <v>23</v>
      </c>
      <c r="V2248">
        <v>28</v>
      </c>
      <c r="W2248">
        <v>23</v>
      </c>
      <c r="X2248" t="s">
        <v>131</v>
      </c>
      <c r="Y2248">
        <v>83</v>
      </c>
      <c r="Z2248">
        <v>61</v>
      </c>
      <c r="AA2248">
        <v>22</v>
      </c>
      <c r="AB2248">
        <v>57</v>
      </c>
    </row>
    <row r="2249" spans="1:28" x14ac:dyDescent="0.2">
      <c r="A2249" s="4">
        <v>38586167</v>
      </c>
      <c r="B2249" s="1">
        <v>43663</v>
      </c>
      <c r="C2249" s="13">
        <v>0.25575798611111111</v>
      </c>
      <c r="D2249" t="s">
        <v>129</v>
      </c>
      <c r="E2249" t="s">
        <v>130</v>
      </c>
      <c r="F2249">
        <v>2.23</v>
      </c>
      <c r="G2249" t="s">
        <v>130</v>
      </c>
      <c r="H2249">
        <v>35.816000000000003</v>
      </c>
      <c r="I2249">
        <v>-117.645</v>
      </c>
      <c r="J2249">
        <v>3</v>
      </c>
      <c r="K2249" t="s">
        <v>131</v>
      </c>
      <c r="L2249">
        <v>57</v>
      </c>
      <c r="M2249">
        <v>0.19</v>
      </c>
      <c r="N2249">
        <v>0.23</v>
      </c>
      <c r="O2249">
        <v>0.4</v>
      </c>
      <c r="P2249">
        <v>0</v>
      </c>
      <c r="Q2249">
        <v>306</v>
      </c>
      <c r="R2249">
        <v>34</v>
      </c>
      <c r="S2249">
        <v>91</v>
      </c>
      <c r="T2249">
        <v>32</v>
      </c>
      <c r="U2249">
        <v>37</v>
      </c>
      <c r="V2249">
        <v>23</v>
      </c>
      <c r="W2249">
        <v>35</v>
      </c>
      <c r="X2249" t="s">
        <v>133</v>
      </c>
      <c r="Y2249">
        <v>63</v>
      </c>
      <c r="Z2249">
        <v>68</v>
      </c>
      <c r="AA2249">
        <v>18</v>
      </c>
      <c r="AB2249">
        <v>34</v>
      </c>
    </row>
    <row r="2250" spans="1:28" x14ac:dyDescent="0.2">
      <c r="A2250" s="4">
        <v>38586343</v>
      </c>
      <c r="B2250" s="1">
        <v>43663</v>
      </c>
      <c r="C2250" s="13">
        <v>0.28086377314814814</v>
      </c>
      <c r="D2250" t="s">
        <v>129</v>
      </c>
      <c r="E2250" t="s">
        <v>130</v>
      </c>
      <c r="F2250">
        <v>2.25</v>
      </c>
      <c r="G2250" t="s">
        <v>130</v>
      </c>
      <c r="H2250">
        <v>35.857999999999997</v>
      </c>
      <c r="I2250">
        <v>-117.685</v>
      </c>
      <c r="J2250">
        <v>3.7</v>
      </c>
      <c r="K2250" t="s">
        <v>131</v>
      </c>
      <c r="L2250">
        <v>57</v>
      </c>
      <c r="M2250">
        <v>0.18</v>
      </c>
      <c r="N2250">
        <v>0.19</v>
      </c>
      <c r="O2250">
        <v>0.59</v>
      </c>
      <c r="P2250">
        <v>0</v>
      </c>
      <c r="Q2250">
        <v>360</v>
      </c>
      <c r="R2250">
        <v>74</v>
      </c>
      <c r="S2250">
        <v>-178</v>
      </c>
      <c r="T2250">
        <v>20</v>
      </c>
      <c r="U2250">
        <v>24</v>
      </c>
      <c r="V2250">
        <v>19</v>
      </c>
      <c r="W2250">
        <v>12</v>
      </c>
      <c r="X2250" t="s">
        <v>131</v>
      </c>
      <c r="Y2250">
        <v>96</v>
      </c>
      <c r="Z2250">
        <v>60</v>
      </c>
      <c r="AA2250">
        <v>14</v>
      </c>
      <c r="AB2250">
        <v>51</v>
      </c>
    </row>
    <row r="2251" spans="1:28" x14ac:dyDescent="0.2">
      <c r="A2251" s="4">
        <v>38586367</v>
      </c>
      <c r="B2251" s="1">
        <v>43663</v>
      </c>
      <c r="C2251" s="13">
        <v>0.28395868055555556</v>
      </c>
      <c r="D2251" t="s">
        <v>129</v>
      </c>
      <c r="E2251" t="s">
        <v>130</v>
      </c>
      <c r="F2251">
        <v>2.33</v>
      </c>
      <c r="G2251" t="s">
        <v>130</v>
      </c>
      <c r="H2251">
        <v>35.643999999999998</v>
      </c>
      <c r="I2251">
        <v>-117.506</v>
      </c>
      <c r="J2251">
        <v>3</v>
      </c>
      <c r="K2251" t="s">
        <v>131</v>
      </c>
      <c r="L2251">
        <v>61</v>
      </c>
      <c r="M2251">
        <v>0.17</v>
      </c>
      <c r="N2251">
        <v>0.2</v>
      </c>
      <c r="O2251">
        <v>0.24</v>
      </c>
      <c r="P2251">
        <v>0</v>
      </c>
      <c r="Q2251">
        <v>309</v>
      </c>
      <c r="R2251">
        <v>72</v>
      </c>
      <c r="S2251">
        <v>169</v>
      </c>
      <c r="T2251">
        <v>17</v>
      </c>
      <c r="U2251">
        <v>25</v>
      </c>
      <c r="V2251">
        <v>27</v>
      </c>
      <c r="W2251">
        <v>9</v>
      </c>
      <c r="X2251" t="s">
        <v>131</v>
      </c>
      <c r="Y2251">
        <v>90</v>
      </c>
      <c r="Z2251">
        <v>58</v>
      </c>
      <c r="AA2251">
        <v>17</v>
      </c>
      <c r="AB2251">
        <v>81</v>
      </c>
    </row>
    <row r="2252" spans="1:28" ht="17" x14ac:dyDescent="0.25">
      <c r="A2252" s="3">
        <v>38587151</v>
      </c>
      <c r="B2252" s="1">
        <v>43663</v>
      </c>
      <c r="C2252" s="13">
        <v>0.39379872685185185</v>
      </c>
      <c r="D2252" t="s">
        <v>129</v>
      </c>
      <c r="E2252" t="s">
        <v>130</v>
      </c>
      <c r="F2252">
        <v>2.37</v>
      </c>
      <c r="G2252" t="s">
        <v>130</v>
      </c>
      <c r="H2252">
        <v>35.588000000000001</v>
      </c>
      <c r="I2252">
        <v>-117.361</v>
      </c>
      <c r="J2252">
        <v>0.5</v>
      </c>
      <c r="K2252" t="s">
        <v>132</v>
      </c>
      <c r="L2252">
        <v>56</v>
      </c>
      <c r="M2252">
        <v>0.22</v>
      </c>
      <c r="N2252">
        <v>0.28000000000000003</v>
      </c>
      <c r="O2252">
        <v>31.61</v>
      </c>
      <c r="P2252">
        <v>0</v>
      </c>
      <c r="Q2252">
        <v>294</v>
      </c>
      <c r="R2252">
        <v>88</v>
      </c>
      <c r="S2252">
        <v>119</v>
      </c>
      <c r="T2252">
        <v>31</v>
      </c>
      <c r="U2252">
        <v>38</v>
      </c>
      <c r="V2252">
        <v>25</v>
      </c>
      <c r="W2252">
        <v>10</v>
      </c>
      <c r="X2252" t="s">
        <v>132</v>
      </c>
      <c r="Y2252">
        <v>53</v>
      </c>
      <c r="Z2252">
        <v>66</v>
      </c>
      <c r="AA2252">
        <v>17</v>
      </c>
      <c r="AB2252">
        <v>58</v>
      </c>
    </row>
    <row r="2253" spans="1:28" ht="17" x14ac:dyDescent="0.25">
      <c r="A2253" s="3">
        <v>38587239</v>
      </c>
      <c r="B2253" s="1">
        <v>43663</v>
      </c>
      <c r="C2253" s="13">
        <v>0.40702013888888894</v>
      </c>
      <c r="D2253" t="s">
        <v>129</v>
      </c>
      <c r="E2253" t="s">
        <v>130</v>
      </c>
      <c r="F2253">
        <v>2.57</v>
      </c>
      <c r="G2253" t="s">
        <v>130</v>
      </c>
      <c r="H2253">
        <v>35.648000000000003</v>
      </c>
      <c r="I2253">
        <v>-117.455</v>
      </c>
      <c r="J2253">
        <v>2.6</v>
      </c>
      <c r="K2253" t="s">
        <v>131</v>
      </c>
      <c r="L2253">
        <v>92</v>
      </c>
      <c r="M2253">
        <v>0.14000000000000001</v>
      </c>
      <c r="N2253">
        <v>0.12</v>
      </c>
      <c r="O2253">
        <v>0.16</v>
      </c>
      <c r="P2253">
        <v>0</v>
      </c>
      <c r="Q2253">
        <v>331</v>
      </c>
      <c r="R2253">
        <v>77</v>
      </c>
      <c r="S2253">
        <v>172</v>
      </c>
      <c r="T2253">
        <v>23</v>
      </c>
      <c r="U2253">
        <v>20</v>
      </c>
      <c r="V2253">
        <v>27</v>
      </c>
      <c r="W2253">
        <v>16</v>
      </c>
      <c r="X2253" t="s">
        <v>131</v>
      </c>
      <c r="Y2253">
        <v>92</v>
      </c>
      <c r="Z2253">
        <v>66</v>
      </c>
      <c r="AA2253">
        <v>18</v>
      </c>
      <c r="AB2253">
        <v>52</v>
      </c>
    </row>
    <row r="2254" spans="1:28" x14ac:dyDescent="0.2">
      <c r="A2254" s="4">
        <v>38587279</v>
      </c>
      <c r="B2254" s="1">
        <v>43663</v>
      </c>
      <c r="C2254" s="13">
        <v>0.41731400462962959</v>
      </c>
      <c r="D2254" t="s">
        <v>129</v>
      </c>
      <c r="E2254" t="s">
        <v>130</v>
      </c>
      <c r="F2254">
        <v>2.0499999999999998</v>
      </c>
      <c r="G2254" t="s">
        <v>130</v>
      </c>
      <c r="H2254">
        <v>35.866999999999997</v>
      </c>
      <c r="I2254">
        <v>-117.744</v>
      </c>
      <c r="J2254">
        <v>7.8</v>
      </c>
      <c r="K2254" t="s">
        <v>131</v>
      </c>
      <c r="L2254">
        <v>59</v>
      </c>
      <c r="M2254">
        <v>0.17</v>
      </c>
      <c r="N2254">
        <v>0.19</v>
      </c>
      <c r="O2254">
        <v>0.71</v>
      </c>
      <c r="P2254">
        <v>0</v>
      </c>
      <c r="Q2254">
        <v>147</v>
      </c>
      <c r="R2254">
        <v>89</v>
      </c>
      <c r="S2254">
        <v>-171</v>
      </c>
      <c r="T2254">
        <v>15</v>
      </c>
      <c r="U2254">
        <v>18</v>
      </c>
      <c r="V2254">
        <v>23</v>
      </c>
      <c r="W2254">
        <v>18</v>
      </c>
      <c r="X2254" t="s">
        <v>131</v>
      </c>
      <c r="Y2254">
        <v>100</v>
      </c>
      <c r="Z2254">
        <v>37</v>
      </c>
      <c r="AA2254">
        <v>17</v>
      </c>
      <c r="AB2254">
        <v>118</v>
      </c>
    </row>
    <row r="2255" spans="1:28" x14ac:dyDescent="0.2">
      <c r="A2255" s="4">
        <v>38587695</v>
      </c>
      <c r="B2255" s="1">
        <v>43663</v>
      </c>
      <c r="C2255" s="13">
        <v>0.4669956018518519</v>
      </c>
      <c r="D2255" t="s">
        <v>129</v>
      </c>
      <c r="E2255" t="s">
        <v>130</v>
      </c>
      <c r="F2255">
        <v>2.17</v>
      </c>
      <c r="G2255" t="s">
        <v>130</v>
      </c>
      <c r="H2255">
        <v>35.927999999999997</v>
      </c>
      <c r="I2255">
        <v>-117.682</v>
      </c>
      <c r="J2255">
        <v>2.2000000000000002</v>
      </c>
      <c r="K2255" t="s">
        <v>131</v>
      </c>
      <c r="L2255">
        <v>56</v>
      </c>
      <c r="M2255">
        <v>0.19</v>
      </c>
      <c r="N2255">
        <v>0.18</v>
      </c>
      <c r="O2255">
        <v>0.33</v>
      </c>
      <c r="P2255">
        <v>0</v>
      </c>
      <c r="Q2255">
        <v>55</v>
      </c>
      <c r="R2255">
        <v>48</v>
      </c>
      <c r="S2255">
        <v>-32</v>
      </c>
      <c r="T2255">
        <v>20</v>
      </c>
      <c r="U2255">
        <v>22</v>
      </c>
      <c r="V2255">
        <v>25</v>
      </c>
      <c r="W2255">
        <v>21</v>
      </c>
      <c r="X2255" t="s">
        <v>131</v>
      </c>
      <c r="Y2255">
        <v>95</v>
      </c>
      <c r="Z2255">
        <v>67</v>
      </c>
      <c r="AA2255">
        <v>16</v>
      </c>
      <c r="AB2255">
        <v>37</v>
      </c>
    </row>
    <row r="2256" spans="1:28" x14ac:dyDescent="0.2">
      <c r="A2256" s="4">
        <v>38588111</v>
      </c>
      <c r="B2256" s="1">
        <v>43663</v>
      </c>
      <c r="C2256" s="13">
        <v>0.50775405092592596</v>
      </c>
      <c r="D2256" t="s">
        <v>129</v>
      </c>
      <c r="E2256" t="s">
        <v>130</v>
      </c>
      <c r="F2256">
        <v>2.67</v>
      </c>
      <c r="G2256" t="s">
        <v>130</v>
      </c>
      <c r="H2256">
        <v>35.670999999999999</v>
      </c>
      <c r="I2256">
        <v>-117.41500000000001</v>
      </c>
      <c r="J2256">
        <v>8.5</v>
      </c>
      <c r="K2256" t="s">
        <v>131</v>
      </c>
      <c r="L2256">
        <v>94</v>
      </c>
      <c r="M2256">
        <v>0.11</v>
      </c>
      <c r="N2256">
        <v>0.12</v>
      </c>
      <c r="O2256">
        <v>0.24</v>
      </c>
      <c r="P2256">
        <v>0</v>
      </c>
      <c r="Q2256">
        <v>320</v>
      </c>
      <c r="R2256">
        <v>54</v>
      </c>
      <c r="S2256">
        <v>-150</v>
      </c>
      <c r="T2256">
        <v>10</v>
      </c>
      <c r="U2256">
        <v>14</v>
      </c>
      <c r="V2256">
        <v>36</v>
      </c>
      <c r="W2256">
        <v>12</v>
      </c>
      <c r="X2256" t="s">
        <v>131</v>
      </c>
      <c r="Y2256">
        <v>100</v>
      </c>
      <c r="Z2256">
        <v>29</v>
      </c>
      <c r="AA2256">
        <v>30</v>
      </c>
      <c r="AB2256">
        <v>115</v>
      </c>
    </row>
    <row r="2257" spans="1:28" ht="17" x14ac:dyDescent="0.25">
      <c r="A2257" s="3">
        <v>38588303</v>
      </c>
      <c r="B2257" s="1">
        <v>43663</v>
      </c>
      <c r="C2257" s="13">
        <v>0.52598391203703698</v>
      </c>
      <c r="D2257" t="s">
        <v>129</v>
      </c>
      <c r="E2257" t="s">
        <v>130</v>
      </c>
      <c r="F2257">
        <v>2.2200000000000002</v>
      </c>
      <c r="G2257" t="s">
        <v>130</v>
      </c>
      <c r="H2257">
        <v>35.947000000000003</v>
      </c>
      <c r="I2257">
        <v>-117.372</v>
      </c>
      <c r="J2257">
        <v>2.8</v>
      </c>
      <c r="K2257" t="s">
        <v>131</v>
      </c>
      <c r="L2257">
        <v>41</v>
      </c>
      <c r="M2257">
        <v>0.17</v>
      </c>
      <c r="N2257">
        <v>0.28999999999999998</v>
      </c>
      <c r="O2257">
        <v>0.73</v>
      </c>
      <c r="P2257">
        <v>0</v>
      </c>
      <c r="Q2257">
        <v>321</v>
      </c>
      <c r="R2257">
        <v>53</v>
      </c>
      <c r="S2257">
        <v>180</v>
      </c>
      <c r="T2257">
        <v>41</v>
      </c>
      <c r="U2257">
        <v>35</v>
      </c>
      <c r="V2257">
        <v>19</v>
      </c>
      <c r="W2257">
        <v>33</v>
      </c>
      <c r="X2257" t="s">
        <v>134</v>
      </c>
      <c r="Y2257">
        <v>44</v>
      </c>
      <c r="Z2257">
        <v>64</v>
      </c>
      <c r="AA2257">
        <v>5</v>
      </c>
      <c r="AB2257">
        <v>64</v>
      </c>
    </row>
    <row r="2258" spans="1:28" x14ac:dyDescent="0.2">
      <c r="A2258" s="4">
        <v>38588327</v>
      </c>
      <c r="B2258" s="1">
        <v>43663</v>
      </c>
      <c r="C2258" s="13">
        <v>0.52716307870370371</v>
      </c>
      <c r="D2258" t="s">
        <v>129</v>
      </c>
      <c r="E2258" t="s">
        <v>130</v>
      </c>
      <c r="F2258">
        <v>2.4</v>
      </c>
      <c r="G2258" t="s">
        <v>130</v>
      </c>
      <c r="H2258">
        <v>35.923999999999999</v>
      </c>
      <c r="I2258">
        <v>-117.651</v>
      </c>
      <c r="J2258">
        <v>2.8</v>
      </c>
      <c r="K2258" t="s">
        <v>131</v>
      </c>
      <c r="L2258">
        <v>53</v>
      </c>
      <c r="M2258">
        <v>0.13</v>
      </c>
      <c r="N2258">
        <v>0.15</v>
      </c>
      <c r="O2258">
        <v>0.26</v>
      </c>
      <c r="P2258">
        <v>0</v>
      </c>
      <c r="Q2258">
        <v>332</v>
      </c>
      <c r="R2258">
        <v>82</v>
      </c>
      <c r="S2258">
        <v>163</v>
      </c>
      <c r="T2258">
        <v>17</v>
      </c>
      <c r="U2258">
        <v>17</v>
      </c>
      <c r="V2258">
        <v>28</v>
      </c>
      <c r="W2258">
        <v>27</v>
      </c>
      <c r="X2258" t="s">
        <v>131</v>
      </c>
      <c r="Y2258">
        <v>98</v>
      </c>
      <c r="Z2258">
        <v>70</v>
      </c>
      <c r="AA2258">
        <v>18</v>
      </c>
      <c r="AB2258">
        <v>40</v>
      </c>
    </row>
    <row r="2259" spans="1:28" x14ac:dyDescent="0.2">
      <c r="A2259" s="4">
        <v>38588455</v>
      </c>
      <c r="B2259" s="1">
        <v>43663</v>
      </c>
      <c r="C2259" s="13">
        <v>0.53997048611111109</v>
      </c>
      <c r="D2259" t="s">
        <v>129</v>
      </c>
      <c r="E2259" t="s">
        <v>130</v>
      </c>
      <c r="F2259">
        <v>3.03</v>
      </c>
      <c r="G2259" t="s">
        <v>130</v>
      </c>
      <c r="H2259">
        <v>35.923999999999999</v>
      </c>
      <c r="I2259">
        <v>-117.682</v>
      </c>
      <c r="J2259">
        <v>2.5</v>
      </c>
      <c r="K2259" t="s">
        <v>131</v>
      </c>
      <c r="L2259">
        <v>99</v>
      </c>
      <c r="M2259">
        <v>0.17</v>
      </c>
      <c r="N2259">
        <v>0.13</v>
      </c>
      <c r="O2259">
        <v>0.28000000000000003</v>
      </c>
      <c r="P2259">
        <v>0</v>
      </c>
      <c r="Q2259">
        <v>161</v>
      </c>
      <c r="R2259">
        <v>82</v>
      </c>
      <c r="S2259">
        <v>-155</v>
      </c>
      <c r="T2259">
        <v>14</v>
      </c>
      <c r="U2259">
        <v>14</v>
      </c>
      <c r="V2259">
        <v>25</v>
      </c>
      <c r="W2259">
        <v>5</v>
      </c>
      <c r="X2259" t="s">
        <v>131</v>
      </c>
      <c r="Y2259">
        <v>96</v>
      </c>
      <c r="Z2259">
        <v>67</v>
      </c>
      <c r="AA2259">
        <v>33</v>
      </c>
      <c r="AB2259">
        <v>48</v>
      </c>
    </row>
    <row r="2260" spans="1:28" x14ac:dyDescent="0.2">
      <c r="A2260" s="4">
        <v>38588591</v>
      </c>
      <c r="B2260" s="1">
        <v>43663</v>
      </c>
      <c r="C2260" s="13">
        <v>0.55880497685185182</v>
      </c>
      <c r="D2260" t="s">
        <v>129</v>
      </c>
      <c r="E2260" t="s">
        <v>130</v>
      </c>
      <c r="F2260">
        <v>2.69</v>
      </c>
      <c r="G2260" t="s">
        <v>130</v>
      </c>
      <c r="H2260">
        <v>35.923000000000002</v>
      </c>
      <c r="I2260">
        <v>-117.684</v>
      </c>
      <c r="J2260">
        <v>2.6</v>
      </c>
      <c r="K2260" t="s">
        <v>131</v>
      </c>
      <c r="L2260">
        <v>88</v>
      </c>
      <c r="M2260">
        <v>0.14000000000000001</v>
      </c>
      <c r="N2260">
        <v>0.12</v>
      </c>
      <c r="O2260">
        <v>0.26</v>
      </c>
      <c r="P2260">
        <v>0</v>
      </c>
      <c r="Q2260">
        <v>160</v>
      </c>
      <c r="R2260">
        <v>80</v>
      </c>
      <c r="S2260">
        <v>-154</v>
      </c>
      <c r="T2260">
        <v>11</v>
      </c>
      <c r="U2260">
        <v>13</v>
      </c>
      <c r="V2260">
        <v>33</v>
      </c>
      <c r="W2260">
        <v>4</v>
      </c>
      <c r="X2260" t="s">
        <v>131</v>
      </c>
      <c r="Y2260">
        <v>100</v>
      </c>
      <c r="Z2260">
        <v>68</v>
      </c>
      <c r="AA2260">
        <v>30</v>
      </c>
      <c r="AB2260">
        <v>43</v>
      </c>
    </row>
    <row r="2261" spans="1:28" x14ac:dyDescent="0.2">
      <c r="A2261" s="4">
        <v>38588695</v>
      </c>
      <c r="B2261" s="1">
        <v>43663</v>
      </c>
      <c r="C2261" s="13">
        <v>0.5697940972222223</v>
      </c>
      <c r="D2261" t="s">
        <v>129</v>
      </c>
      <c r="E2261" t="s">
        <v>130</v>
      </c>
      <c r="F2261">
        <v>2.16</v>
      </c>
      <c r="G2261" t="s">
        <v>130</v>
      </c>
      <c r="H2261">
        <v>35.823</v>
      </c>
      <c r="I2261">
        <v>-117.64</v>
      </c>
      <c r="J2261">
        <v>1.3</v>
      </c>
      <c r="K2261" t="s">
        <v>131</v>
      </c>
      <c r="L2261">
        <v>55</v>
      </c>
      <c r="M2261">
        <v>0.18</v>
      </c>
      <c r="N2261">
        <v>0.19</v>
      </c>
      <c r="O2261">
        <v>0.32</v>
      </c>
      <c r="P2261">
        <v>0</v>
      </c>
      <c r="Q2261">
        <v>175</v>
      </c>
      <c r="R2261">
        <v>12</v>
      </c>
      <c r="S2261">
        <v>121</v>
      </c>
      <c r="T2261">
        <v>30</v>
      </c>
      <c r="U2261">
        <v>35</v>
      </c>
      <c r="V2261">
        <v>20</v>
      </c>
      <c r="W2261">
        <v>33</v>
      </c>
      <c r="X2261" t="s">
        <v>133</v>
      </c>
      <c r="Y2261">
        <v>69</v>
      </c>
      <c r="Z2261">
        <v>71</v>
      </c>
      <c r="AA2261">
        <v>18</v>
      </c>
      <c r="AB2261">
        <v>37</v>
      </c>
    </row>
    <row r="2262" spans="1:28" x14ac:dyDescent="0.2">
      <c r="A2262" s="4">
        <v>38588999</v>
      </c>
      <c r="B2262" s="1">
        <v>43663</v>
      </c>
      <c r="C2262" s="13">
        <v>0.59667569444444446</v>
      </c>
      <c r="D2262" t="s">
        <v>129</v>
      </c>
      <c r="E2262" t="s">
        <v>130</v>
      </c>
      <c r="F2262">
        <v>2.2400000000000002</v>
      </c>
      <c r="G2262" t="s">
        <v>130</v>
      </c>
      <c r="H2262">
        <v>35.627000000000002</v>
      </c>
      <c r="I2262">
        <v>-117.434</v>
      </c>
      <c r="J2262">
        <v>3</v>
      </c>
      <c r="K2262" t="s">
        <v>131</v>
      </c>
      <c r="L2262">
        <v>55</v>
      </c>
      <c r="M2262">
        <v>0.16</v>
      </c>
      <c r="N2262">
        <v>0.21</v>
      </c>
      <c r="O2262">
        <v>0.27</v>
      </c>
      <c r="P2262">
        <v>0</v>
      </c>
      <c r="Q2262">
        <v>320</v>
      </c>
      <c r="R2262">
        <v>81</v>
      </c>
      <c r="S2262">
        <v>172</v>
      </c>
      <c r="T2262">
        <v>15</v>
      </c>
      <c r="U2262">
        <v>26</v>
      </c>
      <c r="V2262">
        <v>31</v>
      </c>
      <c r="W2262">
        <v>18</v>
      </c>
      <c r="X2262" t="s">
        <v>131</v>
      </c>
      <c r="Y2262">
        <v>87</v>
      </c>
      <c r="Z2262">
        <v>62</v>
      </c>
      <c r="AA2262">
        <v>21</v>
      </c>
      <c r="AB2262">
        <v>69</v>
      </c>
    </row>
    <row r="2263" spans="1:28" ht="17" x14ac:dyDescent="0.25">
      <c r="A2263" s="3">
        <v>38589087</v>
      </c>
      <c r="B2263" s="1">
        <v>43663</v>
      </c>
      <c r="C2263" s="13">
        <v>0.60374791666666672</v>
      </c>
      <c r="D2263" t="s">
        <v>129</v>
      </c>
      <c r="E2263" t="s">
        <v>130</v>
      </c>
      <c r="F2263">
        <v>2</v>
      </c>
      <c r="G2263" t="s">
        <v>130</v>
      </c>
      <c r="H2263">
        <v>35.924999999999997</v>
      </c>
      <c r="I2263">
        <v>-117.708</v>
      </c>
      <c r="J2263">
        <v>1.8</v>
      </c>
      <c r="K2263" t="s">
        <v>131</v>
      </c>
      <c r="L2263">
        <v>53</v>
      </c>
      <c r="M2263">
        <v>0.19</v>
      </c>
      <c r="N2263">
        <v>0.19</v>
      </c>
      <c r="O2263">
        <v>0.32</v>
      </c>
      <c r="P2263">
        <v>0</v>
      </c>
      <c r="Q2263">
        <v>156</v>
      </c>
      <c r="R2263">
        <v>69</v>
      </c>
      <c r="S2263">
        <v>-178</v>
      </c>
      <c r="T2263">
        <v>45</v>
      </c>
      <c r="U2263">
        <v>45</v>
      </c>
      <c r="V2263">
        <v>19</v>
      </c>
      <c r="W2263">
        <v>38</v>
      </c>
      <c r="X2263" t="s">
        <v>134</v>
      </c>
      <c r="Y2263">
        <v>32</v>
      </c>
      <c r="Z2263">
        <v>61</v>
      </c>
      <c r="AA2263">
        <v>5</v>
      </c>
      <c r="AB2263">
        <v>33</v>
      </c>
    </row>
    <row r="2264" spans="1:28" x14ac:dyDescent="0.2">
      <c r="A2264" s="4">
        <v>38589135</v>
      </c>
      <c r="B2264" s="1">
        <v>43663</v>
      </c>
      <c r="C2264" s="13">
        <v>0.6130099537037037</v>
      </c>
      <c r="D2264" t="s">
        <v>129</v>
      </c>
      <c r="E2264" t="s">
        <v>130</v>
      </c>
      <c r="F2264">
        <v>2.0099999999999998</v>
      </c>
      <c r="G2264" t="s">
        <v>130</v>
      </c>
      <c r="H2264">
        <v>35.561</v>
      </c>
      <c r="I2264">
        <v>-117.405</v>
      </c>
      <c r="J2264">
        <v>5</v>
      </c>
      <c r="K2264" t="s">
        <v>131</v>
      </c>
      <c r="L2264">
        <v>53</v>
      </c>
      <c r="M2264">
        <v>0.2</v>
      </c>
      <c r="N2264">
        <v>0.28999999999999998</v>
      </c>
      <c r="O2264">
        <v>0.39</v>
      </c>
      <c r="P2264">
        <v>0</v>
      </c>
      <c r="Q2264">
        <v>360</v>
      </c>
      <c r="R2264">
        <v>42</v>
      </c>
      <c r="S2264">
        <v>-123</v>
      </c>
      <c r="T2264">
        <v>23</v>
      </c>
      <c r="U2264">
        <v>23</v>
      </c>
      <c r="V2264">
        <v>27</v>
      </c>
      <c r="W2264">
        <v>28</v>
      </c>
      <c r="X2264" t="s">
        <v>131</v>
      </c>
      <c r="Y2264">
        <v>84</v>
      </c>
      <c r="Z2264">
        <v>43</v>
      </c>
      <c r="AA2264">
        <v>19</v>
      </c>
      <c r="AB2264">
        <v>75</v>
      </c>
    </row>
    <row r="2265" spans="1:28" ht="17" x14ac:dyDescent="0.25">
      <c r="A2265" s="3">
        <v>38589175</v>
      </c>
      <c r="B2265" s="1">
        <v>43663</v>
      </c>
      <c r="C2265" s="13">
        <v>0.61720995370370368</v>
      </c>
      <c r="D2265" t="s">
        <v>129</v>
      </c>
      <c r="E2265" t="s">
        <v>130</v>
      </c>
      <c r="F2265">
        <v>3.08</v>
      </c>
      <c r="G2265" t="s">
        <v>130</v>
      </c>
      <c r="H2265">
        <v>35.683</v>
      </c>
      <c r="I2265">
        <v>-117.473</v>
      </c>
      <c r="J2265">
        <v>5.9</v>
      </c>
      <c r="K2265" t="s">
        <v>131</v>
      </c>
      <c r="L2265">
        <v>113</v>
      </c>
      <c r="M2265">
        <v>0.13</v>
      </c>
      <c r="N2265">
        <v>0.1</v>
      </c>
      <c r="O2265">
        <v>0.26</v>
      </c>
      <c r="P2265">
        <v>0</v>
      </c>
      <c r="Q2265">
        <v>344</v>
      </c>
      <c r="R2265">
        <v>79</v>
      </c>
      <c r="S2265">
        <v>-173</v>
      </c>
      <c r="T2265">
        <v>20</v>
      </c>
      <c r="U2265">
        <v>15</v>
      </c>
      <c r="V2265">
        <v>26</v>
      </c>
      <c r="W2265">
        <v>37</v>
      </c>
      <c r="X2265" t="s">
        <v>131</v>
      </c>
      <c r="Y2265">
        <v>100</v>
      </c>
      <c r="Z2265">
        <v>34</v>
      </c>
      <c r="AA2265">
        <v>38</v>
      </c>
      <c r="AB2265">
        <v>98</v>
      </c>
    </row>
    <row r="2266" spans="1:28" ht="17" x14ac:dyDescent="0.25">
      <c r="A2266" s="3">
        <v>38589191</v>
      </c>
      <c r="B2266" s="1">
        <v>43663</v>
      </c>
      <c r="C2266" s="13">
        <v>0.61900868055555558</v>
      </c>
      <c r="D2266" t="s">
        <v>129</v>
      </c>
      <c r="E2266" t="s">
        <v>130</v>
      </c>
      <c r="F2266">
        <v>2.48</v>
      </c>
      <c r="G2266" t="s">
        <v>130</v>
      </c>
      <c r="H2266">
        <v>35.659999999999997</v>
      </c>
      <c r="I2266">
        <v>-117.489</v>
      </c>
      <c r="J2266">
        <v>9.8000000000000007</v>
      </c>
      <c r="K2266" t="s">
        <v>131</v>
      </c>
      <c r="L2266">
        <v>98</v>
      </c>
      <c r="M2266">
        <v>0.13</v>
      </c>
      <c r="N2266">
        <v>0.13</v>
      </c>
      <c r="O2266">
        <v>0.2</v>
      </c>
      <c r="P2266">
        <v>0</v>
      </c>
      <c r="Q2266">
        <v>299</v>
      </c>
      <c r="R2266">
        <v>89</v>
      </c>
      <c r="S2266">
        <v>-177</v>
      </c>
      <c r="T2266">
        <v>21</v>
      </c>
      <c r="U2266">
        <v>21</v>
      </c>
      <c r="V2266">
        <v>27</v>
      </c>
      <c r="W2266">
        <v>3</v>
      </c>
      <c r="X2266" t="s">
        <v>131</v>
      </c>
      <c r="Y2266">
        <v>98</v>
      </c>
      <c r="Z2266">
        <v>41</v>
      </c>
      <c r="AA2266">
        <v>18</v>
      </c>
      <c r="AB2266">
        <v>104</v>
      </c>
    </row>
    <row r="2267" spans="1:28" x14ac:dyDescent="0.2">
      <c r="A2267" s="4">
        <v>38589287</v>
      </c>
      <c r="B2267" s="1">
        <v>43663</v>
      </c>
      <c r="C2267" s="13">
        <v>0.63010324074074076</v>
      </c>
      <c r="D2267" t="s">
        <v>129</v>
      </c>
      <c r="E2267" t="s">
        <v>130</v>
      </c>
      <c r="F2267">
        <v>3</v>
      </c>
      <c r="G2267" t="s">
        <v>130</v>
      </c>
      <c r="H2267">
        <v>35.895000000000003</v>
      </c>
      <c r="I2267">
        <v>-117.717</v>
      </c>
      <c r="J2267">
        <v>8.1999999999999993</v>
      </c>
      <c r="K2267" t="s">
        <v>131</v>
      </c>
      <c r="L2267">
        <v>113</v>
      </c>
      <c r="M2267">
        <v>0.14000000000000001</v>
      </c>
      <c r="N2267">
        <v>0.11</v>
      </c>
      <c r="O2267">
        <v>0.32</v>
      </c>
      <c r="P2267">
        <v>0</v>
      </c>
      <c r="Q2267">
        <v>152</v>
      </c>
      <c r="R2267">
        <v>84</v>
      </c>
      <c r="S2267">
        <v>-175</v>
      </c>
      <c r="T2267">
        <v>15</v>
      </c>
      <c r="U2267">
        <v>10</v>
      </c>
      <c r="V2267">
        <v>36</v>
      </c>
      <c r="W2267">
        <v>21</v>
      </c>
      <c r="X2267" t="s">
        <v>131</v>
      </c>
      <c r="Y2267">
        <v>100</v>
      </c>
      <c r="Z2267">
        <v>38</v>
      </c>
      <c r="AA2267">
        <v>37</v>
      </c>
      <c r="AB2267">
        <v>102</v>
      </c>
    </row>
    <row r="2268" spans="1:28" x14ac:dyDescent="0.2">
      <c r="A2268" s="4">
        <v>38589319</v>
      </c>
      <c r="B2268" s="1">
        <v>43663</v>
      </c>
      <c r="C2268" s="13">
        <v>0.63322777777777783</v>
      </c>
      <c r="D2268" t="s">
        <v>129</v>
      </c>
      <c r="E2268" t="s">
        <v>130</v>
      </c>
      <c r="F2268">
        <v>3.31</v>
      </c>
      <c r="G2268" t="s">
        <v>130</v>
      </c>
      <c r="H2268">
        <v>35.893999999999998</v>
      </c>
      <c r="I2268">
        <v>-117.72</v>
      </c>
      <c r="J2268">
        <v>7.8</v>
      </c>
      <c r="K2268" t="s">
        <v>131</v>
      </c>
      <c r="L2268">
        <v>129</v>
      </c>
      <c r="M2268">
        <v>0.16</v>
      </c>
      <c r="N2268">
        <v>0.12</v>
      </c>
      <c r="O2268">
        <v>0.36</v>
      </c>
      <c r="P2268">
        <v>0</v>
      </c>
      <c r="Q2268">
        <v>149</v>
      </c>
      <c r="R2268">
        <v>85</v>
      </c>
      <c r="S2268">
        <v>179</v>
      </c>
      <c r="T2268">
        <v>16</v>
      </c>
      <c r="U2268">
        <v>10</v>
      </c>
      <c r="V2268">
        <v>34</v>
      </c>
      <c r="W2268">
        <v>12</v>
      </c>
      <c r="X2268" t="s">
        <v>131</v>
      </c>
      <c r="Y2268">
        <v>100</v>
      </c>
      <c r="Z2268">
        <v>36</v>
      </c>
      <c r="AA2268">
        <v>42</v>
      </c>
      <c r="AB2268">
        <v>106</v>
      </c>
    </row>
    <row r="2269" spans="1:28" x14ac:dyDescent="0.2">
      <c r="A2269" s="4">
        <v>38589327</v>
      </c>
      <c r="B2269" s="1">
        <v>43663</v>
      </c>
      <c r="C2269" s="13">
        <v>0.63433796296296296</v>
      </c>
      <c r="D2269" t="s">
        <v>129</v>
      </c>
      <c r="E2269" t="s">
        <v>130</v>
      </c>
      <c r="F2269">
        <v>2.0499999999999998</v>
      </c>
      <c r="G2269" t="s">
        <v>130</v>
      </c>
      <c r="H2269">
        <v>35.646000000000001</v>
      </c>
      <c r="I2269">
        <v>-117.56100000000001</v>
      </c>
      <c r="J2269">
        <v>7.2</v>
      </c>
      <c r="K2269" t="s">
        <v>131</v>
      </c>
      <c r="L2269">
        <v>55</v>
      </c>
      <c r="M2269">
        <v>0.18</v>
      </c>
      <c r="N2269">
        <v>0.22</v>
      </c>
      <c r="O2269">
        <v>0.4</v>
      </c>
      <c r="P2269">
        <v>0</v>
      </c>
      <c r="Q2269">
        <v>162</v>
      </c>
      <c r="R2269">
        <v>88</v>
      </c>
      <c r="S2269">
        <v>-171</v>
      </c>
      <c r="T2269">
        <v>25</v>
      </c>
      <c r="U2269">
        <v>24</v>
      </c>
      <c r="V2269">
        <v>25</v>
      </c>
      <c r="W2269">
        <v>15</v>
      </c>
      <c r="X2269" t="s">
        <v>131</v>
      </c>
      <c r="Y2269">
        <v>87</v>
      </c>
      <c r="Z2269">
        <v>29</v>
      </c>
      <c r="AA2269">
        <v>10</v>
      </c>
      <c r="AB2269">
        <v>143</v>
      </c>
    </row>
    <row r="2270" spans="1:28" ht="17" x14ac:dyDescent="0.25">
      <c r="A2270" s="3">
        <v>38589903</v>
      </c>
      <c r="B2270" s="1">
        <v>43663</v>
      </c>
      <c r="C2270" s="13">
        <v>0.69906863425925925</v>
      </c>
      <c r="D2270" t="s">
        <v>129</v>
      </c>
      <c r="E2270" t="s">
        <v>130</v>
      </c>
      <c r="F2270">
        <v>2.82</v>
      </c>
      <c r="G2270" t="s">
        <v>130</v>
      </c>
      <c r="H2270">
        <v>35.875</v>
      </c>
      <c r="I2270">
        <v>-117.68</v>
      </c>
      <c r="J2270">
        <v>5.4</v>
      </c>
      <c r="K2270" t="s">
        <v>131</v>
      </c>
      <c r="L2270">
        <v>90</v>
      </c>
      <c r="M2270">
        <v>0.14000000000000001</v>
      </c>
      <c r="N2270">
        <v>0.12</v>
      </c>
      <c r="O2270">
        <v>0.51</v>
      </c>
      <c r="P2270">
        <v>0</v>
      </c>
      <c r="Q2270">
        <v>158</v>
      </c>
      <c r="R2270">
        <v>86</v>
      </c>
      <c r="S2270">
        <v>-170</v>
      </c>
      <c r="T2270">
        <v>16</v>
      </c>
      <c r="U2270">
        <v>15</v>
      </c>
      <c r="V2270">
        <v>32</v>
      </c>
      <c r="W2270">
        <v>12</v>
      </c>
      <c r="X2270" t="s">
        <v>131</v>
      </c>
      <c r="Y2270">
        <v>100</v>
      </c>
      <c r="Z2270">
        <v>54</v>
      </c>
      <c r="AA2270">
        <v>26</v>
      </c>
      <c r="AB2270">
        <v>47</v>
      </c>
    </row>
    <row r="2271" spans="1:28" ht="17" x14ac:dyDescent="0.25">
      <c r="A2271" s="3">
        <v>37480797</v>
      </c>
      <c r="B2271" s="1">
        <v>43663</v>
      </c>
      <c r="C2271" s="13">
        <v>0.79307337962962965</v>
      </c>
      <c r="D2271" t="s">
        <v>129</v>
      </c>
      <c r="E2271" t="s">
        <v>130</v>
      </c>
      <c r="F2271">
        <v>2.2400000000000002</v>
      </c>
      <c r="G2271" t="s">
        <v>130</v>
      </c>
      <c r="H2271">
        <v>35.588000000000001</v>
      </c>
      <c r="I2271">
        <v>-117.419</v>
      </c>
      <c r="J2271">
        <v>5.7</v>
      </c>
      <c r="K2271" t="s">
        <v>131</v>
      </c>
      <c r="L2271">
        <v>36</v>
      </c>
      <c r="M2271">
        <v>0.09</v>
      </c>
      <c r="N2271">
        <v>0.17</v>
      </c>
      <c r="O2271">
        <v>0.37</v>
      </c>
      <c r="P2271">
        <v>0</v>
      </c>
      <c r="Q2271">
        <v>327</v>
      </c>
      <c r="R2271">
        <v>80</v>
      </c>
      <c r="S2271">
        <v>-179</v>
      </c>
      <c r="T2271">
        <v>37</v>
      </c>
      <c r="U2271">
        <v>43</v>
      </c>
      <c r="V2271">
        <v>16</v>
      </c>
      <c r="W2271">
        <v>12</v>
      </c>
      <c r="X2271" t="s">
        <v>134</v>
      </c>
      <c r="Y2271">
        <v>38</v>
      </c>
      <c r="Z2271">
        <v>35</v>
      </c>
      <c r="AA2271">
        <v>0</v>
      </c>
      <c r="AB2271">
        <v>0</v>
      </c>
    </row>
    <row r="2272" spans="1:28" x14ac:dyDescent="0.2">
      <c r="A2272" s="4">
        <v>38590679</v>
      </c>
      <c r="B2272" s="1">
        <v>43663</v>
      </c>
      <c r="C2272" s="13">
        <v>0.79309965277777783</v>
      </c>
      <c r="D2272" t="s">
        <v>129</v>
      </c>
      <c r="E2272" t="s">
        <v>130</v>
      </c>
      <c r="F2272">
        <v>2.63</v>
      </c>
      <c r="G2272" t="s">
        <v>130</v>
      </c>
      <c r="H2272">
        <v>35.587000000000003</v>
      </c>
      <c r="I2272">
        <v>-117.41800000000001</v>
      </c>
      <c r="J2272">
        <v>6.1</v>
      </c>
      <c r="K2272" t="s">
        <v>131</v>
      </c>
      <c r="L2272">
        <v>85</v>
      </c>
      <c r="M2272">
        <v>0.15</v>
      </c>
      <c r="N2272">
        <v>0.14000000000000001</v>
      </c>
      <c r="O2272">
        <v>0.36</v>
      </c>
      <c r="P2272">
        <v>0</v>
      </c>
      <c r="Q2272">
        <v>153</v>
      </c>
      <c r="R2272">
        <v>68</v>
      </c>
      <c r="S2272">
        <v>-153</v>
      </c>
      <c r="T2272">
        <v>28</v>
      </c>
      <c r="U2272">
        <v>30</v>
      </c>
      <c r="V2272">
        <v>18</v>
      </c>
      <c r="W2272">
        <v>9</v>
      </c>
      <c r="X2272" t="s">
        <v>133</v>
      </c>
      <c r="Y2272">
        <v>77</v>
      </c>
      <c r="Z2272">
        <v>28</v>
      </c>
      <c r="AA2272">
        <v>21</v>
      </c>
      <c r="AB2272">
        <v>107</v>
      </c>
    </row>
    <row r="2273" spans="1:28" x14ac:dyDescent="0.2">
      <c r="A2273" s="4">
        <v>38590735</v>
      </c>
      <c r="B2273" s="1">
        <v>43663</v>
      </c>
      <c r="C2273" s="13">
        <v>0.79941655092592601</v>
      </c>
      <c r="D2273" t="s">
        <v>129</v>
      </c>
      <c r="E2273" t="s">
        <v>130</v>
      </c>
      <c r="F2273">
        <v>2</v>
      </c>
      <c r="G2273" t="s">
        <v>130</v>
      </c>
      <c r="H2273">
        <v>35.713999999999999</v>
      </c>
      <c r="I2273">
        <v>-117.494</v>
      </c>
      <c r="J2273">
        <v>4.2</v>
      </c>
      <c r="K2273" t="s">
        <v>131</v>
      </c>
      <c r="L2273">
        <v>53</v>
      </c>
      <c r="M2273">
        <v>0.14000000000000001</v>
      </c>
      <c r="N2273">
        <v>0.21</v>
      </c>
      <c r="O2273">
        <v>0.47</v>
      </c>
      <c r="P2273">
        <v>0</v>
      </c>
      <c r="Q2273">
        <v>347</v>
      </c>
      <c r="R2273">
        <v>87</v>
      </c>
      <c r="S2273">
        <v>170</v>
      </c>
      <c r="T2273">
        <v>25</v>
      </c>
      <c r="U2273">
        <v>27</v>
      </c>
      <c r="V2273">
        <v>27</v>
      </c>
      <c r="W2273">
        <v>9</v>
      </c>
      <c r="X2273" t="s">
        <v>133</v>
      </c>
      <c r="Y2273">
        <v>78</v>
      </c>
      <c r="Z2273">
        <v>64</v>
      </c>
      <c r="AA2273">
        <v>16</v>
      </c>
      <c r="AB2273">
        <v>50</v>
      </c>
    </row>
    <row r="2274" spans="1:28" x14ac:dyDescent="0.2">
      <c r="A2274" s="4">
        <v>38590903</v>
      </c>
      <c r="B2274" s="1">
        <v>43663</v>
      </c>
      <c r="C2274" s="13">
        <v>0.821008449074074</v>
      </c>
      <c r="D2274" t="s">
        <v>129</v>
      </c>
      <c r="E2274" t="s">
        <v>130</v>
      </c>
      <c r="F2274">
        <v>3.61</v>
      </c>
      <c r="G2274" t="s">
        <v>47</v>
      </c>
      <c r="H2274">
        <v>35.65</v>
      </c>
      <c r="I2274">
        <v>-117.461</v>
      </c>
      <c r="J2274">
        <v>2.7</v>
      </c>
      <c r="K2274" t="s">
        <v>131</v>
      </c>
      <c r="L2274">
        <v>141</v>
      </c>
      <c r="M2274">
        <v>0.16</v>
      </c>
      <c r="N2274">
        <v>0.1</v>
      </c>
      <c r="O2274">
        <v>0.14000000000000001</v>
      </c>
      <c r="P2274">
        <v>0</v>
      </c>
      <c r="Q2274">
        <v>327</v>
      </c>
      <c r="R2274">
        <v>86</v>
      </c>
      <c r="S2274">
        <v>179</v>
      </c>
      <c r="T2274">
        <v>11</v>
      </c>
      <c r="U2274">
        <v>7</v>
      </c>
      <c r="V2274">
        <v>43</v>
      </c>
      <c r="W2274">
        <v>10</v>
      </c>
      <c r="X2274" t="s">
        <v>131</v>
      </c>
      <c r="Y2274">
        <v>100</v>
      </c>
      <c r="Z2274">
        <v>68</v>
      </c>
      <c r="AA2274">
        <v>52</v>
      </c>
      <c r="AB2274">
        <v>60</v>
      </c>
    </row>
    <row r="2275" spans="1:28" ht="17" x14ac:dyDescent="0.25">
      <c r="A2275" s="3">
        <v>38590983</v>
      </c>
      <c r="B2275" s="1">
        <v>43663</v>
      </c>
      <c r="C2275" s="13">
        <v>0.82921006944444453</v>
      </c>
      <c r="D2275" t="s">
        <v>129</v>
      </c>
      <c r="E2275" t="s">
        <v>130</v>
      </c>
      <c r="F2275">
        <v>3.36</v>
      </c>
      <c r="G2275" t="s">
        <v>130</v>
      </c>
      <c r="H2275">
        <v>35.902999999999999</v>
      </c>
      <c r="I2275">
        <v>-117.694</v>
      </c>
      <c r="J2275">
        <v>2.6</v>
      </c>
      <c r="K2275" t="s">
        <v>131</v>
      </c>
      <c r="L2275">
        <v>122</v>
      </c>
      <c r="M2275">
        <v>0.18</v>
      </c>
      <c r="N2275">
        <v>0.11</v>
      </c>
      <c r="O2275">
        <v>0.23</v>
      </c>
      <c r="P2275">
        <v>0</v>
      </c>
      <c r="Q2275">
        <v>156</v>
      </c>
      <c r="R2275">
        <v>82</v>
      </c>
      <c r="S2275">
        <v>-168</v>
      </c>
      <c r="T2275">
        <v>12</v>
      </c>
      <c r="U2275">
        <v>11</v>
      </c>
      <c r="V2275">
        <v>22</v>
      </c>
      <c r="W2275">
        <v>11</v>
      </c>
      <c r="X2275" t="s">
        <v>131</v>
      </c>
      <c r="Y2275">
        <v>100</v>
      </c>
      <c r="Z2275">
        <v>68</v>
      </c>
      <c r="AA2275">
        <v>40</v>
      </c>
      <c r="AB2275">
        <v>39</v>
      </c>
    </row>
    <row r="2276" spans="1:28" x14ac:dyDescent="0.2">
      <c r="A2276" s="4">
        <v>38591295</v>
      </c>
      <c r="B2276" s="1">
        <v>43663</v>
      </c>
      <c r="C2276" s="13">
        <v>0.87218206018518518</v>
      </c>
      <c r="D2276" t="s">
        <v>129</v>
      </c>
      <c r="E2276" t="s">
        <v>130</v>
      </c>
      <c r="F2276">
        <v>2.0499999999999998</v>
      </c>
      <c r="G2276" t="s">
        <v>130</v>
      </c>
      <c r="H2276">
        <v>35.597999999999999</v>
      </c>
      <c r="I2276">
        <v>-117.39100000000001</v>
      </c>
      <c r="J2276">
        <v>3.4</v>
      </c>
      <c r="K2276" t="s">
        <v>131</v>
      </c>
      <c r="L2276">
        <v>52</v>
      </c>
      <c r="M2276">
        <v>0.17</v>
      </c>
      <c r="N2276">
        <v>0.26</v>
      </c>
      <c r="O2276">
        <v>0.75</v>
      </c>
      <c r="P2276">
        <v>0</v>
      </c>
      <c r="Q2276">
        <v>276</v>
      </c>
      <c r="R2276">
        <v>89</v>
      </c>
      <c r="S2276">
        <v>158</v>
      </c>
      <c r="T2276">
        <v>14</v>
      </c>
      <c r="U2276">
        <v>18</v>
      </c>
      <c r="V2276">
        <v>22</v>
      </c>
      <c r="W2276">
        <v>4</v>
      </c>
      <c r="X2276" t="s">
        <v>131</v>
      </c>
      <c r="Y2276">
        <v>99</v>
      </c>
      <c r="Z2276">
        <v>61</v>
      </c>
      <c r="AA2276">
        <v>18</v>
      </c>
      <c r="AB2276">
        <v>53</v>
      </c>
    </row>
    <row r="2277" spans="1:28" ht="17" x14ac:dyDescent="0.25">
      <c r="A2277" s="3">
        <v>38591479</v>
      </c>
      <c r="B2277" s="1">
        <v>43663</v>
      </c>
      <c r="C2277" s="13">
        <v>0.89833877314814814</v>
      </c>
      <c r="D2277" t="s">
        <v>129</v>
      </c>
      <c r="E2277" t="s">
        <v>130</v>
      </c>
      <c r="F2277">
        <v>2.04</v>
      </c>
      <c r="G2277" t="s">
        <v>130</v>
      </c>
      <c r="H2277">
        <v>35.712000000000003</v>
      </c>
      <c r="I2277">
        <v>-117.554</v>
      </c>
      <c r="J2277">
        <v>6.9</v>
      </c>
      <c r="K2277" t="s">
        <v>131</v>
      </c>
      <c r="L2277">
        <v>51</v>
      </c>
      <c r="M2277">
        <v>0.18</v>
      </c>
      <c r="N2277">
        <v>0.25</v>
      </c>
      <c r="O2277">
        <v>0.54</v>
      </c>
      <c r="P2277">
        <v>0</v>
      </c>
      <c r="Q2277">
        <v>319</v>
      </c>
      <c r="R2277">
        <v>50</v>
      </c>
      <c r="S2277">
        <v>138</v>
      </c>
      <c r="T2277">
        <v>24</v>
      </c>
      <c r="U2277">
        <v>45</v>
      </c>
      <c r="V2277">
        <v>22</v>
      </c>
      <c r="W2277">
        <v>23</v>
      </c>
      <c r="X2277" t="s">
        <v>132</v>
      </c>
      <c r="Y2277">
        <v>59</v>
      </c>
      <c r="Z2277">
        <v>72</v>
      </c>
      <c r="AA2277">
        <v>16</v>
      </c>
      <c r="AB2277">
        <v>38</v>
      </c>
    </row>
    <row r="2278" spans="1:28" ht="17" x14ac:dyDescent="0.25">
      <c r="A2278" s="3">
        <v>38591663</v>
      </c>
      <c r="B2278" s="1">
        <v>43663</v>
      </c>
      <c r="C2278" s="13">
        <v>0.91777395833333342</v>
      </c>
      <c r="D2278" t="s">
        <v>129</v>
      </c>
      <c r="E2278" t="s">
        <v>130</v>
      </c>
      <c r="F2278">
        <v>3.35</v>
      </c>
      <c r="G2278" t="s">
        <v>130</v>
      </c>
      <c r="H2278">
        <v>35.646000000000001</v>
      </c>
      <c r="I2278">
        <v>-117.44799999999999</v>
      </c>
      <c r="J2278">
        <v>5</v>
      </c>
      <c r="K2278" t="s">
        <v>131</v>
      </c>
      <c r="L2278">
        <v>120</v>
      </c>
      <c r="M2278">
        <v>0.13</v>
      </c>
      <c r="N2278">
        <v>0.1</v>
      </c>
      <c r="O2278">
        <v>0.16</v>
      </c>
      <c r="P2278">
        <v>0</v>
      </c>
      <c r="Q2278">
        <v>130</v>
      </c>
      <c r="R2278">
        <v>88</v>
      </c>
      <c r="S2278">
        <v>-149</v>
      </c>
      <c r="T2278">
        <v>14</v>
      </c>
      <c r="U2278">
        <v>18</v>
      </c>
      <c r="V2278">
        <v>23</v>
      </c>
      <c r="W2278">
        <v>6</v>
      </c>
      <c r="X2278" t="s">
        <v>131</v>
      </c>
      <c r="Y2278">
        <v>98</v>
      </c>
      <c r="Z2278">
        <v>46</v>
      </c>
      <c r="AA2278">
        <v>40</v>
      </c>
      <c r="AB2278">
        <v>81</v>
      </c>
    </row>
    <row r="2279" spans="1:28" ht="17" x14ac:dyDescent="0.25">
      <c r="A2279" s="3">
        <v>38592095</v>
      </c>
      <c r="B2279" s="1">
        <v>43663</v>
      </c>
      <c r="C2279" s="13">
        <v>0.97143333333333326</v>
      </c>
      <c r="D2279" t="s">
        <v>129</v>
      </c>
      <c r="E2279" t="s">
        <v>130</v>
      </c>
      <c r="F2279">
        <v>2.52</v>
      </c>
      <c r="G2279" t="s">
        <v>130</v>
      </c>
      <c r="H2279">
        <v>35.642000000000003</v>
      </c>
      <c r="I2279">
        <v>-117.47199999999999</v>
      </c>
      <c r="J2279">
        <v>6.4</v>
      </c>
      <c r="K2279" t="s">
        <v>131</v>
      </c>
      <c r="L2279">
        <v>94</v>
      </c>
      <c r="M2279">
        <v>0.14000000000000001</v>
      </c>
      <c r="N2279">
        <v>0.13</v>
      </c>
      <c r="O2279">
        <v>0.24</v>
      </c>
      <c r="P2279">
        <v>0</v>
      </c>
      <c r="Q2279">
        <v>311</v>
      </c>
      <c r="R2279">
        <v>79</v>
      </c>
      <c r="S2279">
        <v>150</v>
      </c>
      <c r="T2279">
        <v>16</v>
      </c>
      <c r="U2279">
        <v>22</v>
      </c>
      <c r="V2279">
        <v>19</v>
      </c>
      <c r="W2279">
        <v>27</v>
      </c>
      <c r="X2279" t="s">
        <v>131</v>
      </c>
      <c r="Y2279">
        <v>96</v>
      </c>
      <c r="Z2279">
        <v>61</v>
      </c>
      <c r="AA2279">
        <v>12</v>
      </c>
      <c r="AB2279">
        <v>90</v>
      </c>
    </row>
  </sheetData>
  <hyperlinks>
    <hyperlink ref="A35" r:id="rId1" display="https://service.scedc.caltech.edu/FocMech/ci38443183.cifm1.html" xr:uid="{4C1AE78E-DB28-9640-ADDE-22012C9FF745}"/>
    <hyperlink ref="A36" r:id="rId2" display="https://service.scedc.caltech.edu/FocMech/ci38443199.cifm1.html" xr:uid="{5ED7FB37-20AF-AE41-AECB-255717DDF3A7}"/>
    <hyperlink ref="A42" r:id="rId3" display="https://service.scedc.caltech.edu/FocMech/ci38443239.cifm1.html" xr:uid="{5073ECF4-1C45-354A-8E93-9B1339891AF2}"/>
    <hyperlink ref="A43" r:id="rId4" display="https://service.scedc.caltech.edu/FocMech/ci38443255.cifm1.html" xr:uid="{B1E6BEE2-0637-464D-9F18-50B9EBF44230}"/>
    <hyperlink ref="A46" r:id="rId5" display="https://service.scedc.caltech.edu/FocMech/ci38443271.cifm1.html" xr:uid="{039E4B1F-63E4-B641-92D2-F20AA90916B8}"/>
    <hyperlink ref="A47" r:id="rId6" display="https://service.scedc.caltech.edu/FocMech/ci38443279.cifm1.html" xr:uid="{B1A902AB-BBAA-1B4D-9EDA-FF5BEF11F995}"/>
    <hyperlink ref="A49" r:id="rId7" display="https://service.scedc.caltech.edu/FocMech/ci38443295.cifm1.html" xr:uid="{BD30531F-0D56-3042-A57B-64CB4CC14F10}"/>
    <hyperlink ref="A50" r:id="rId8" display="https://service.scedc.caltech.edu/FocMech/ci38443327.cifm1.html" xr:uid="{4D232833-049E-4B42-9BA7-592AD44EB371}"/>
    <hyperlink ref="A51" r:id="rId9" display="https://service.scedc.caltech.edu/FocMech/ci38443311.cifm1.html" xr:uid="{71D8FEEE-BACF-B146-9044-DE724CBD362B}"/>
    <hyperlink ref="A52" r:id="rId10" display="https://service.scedc.caltech.edu/FocMech/ci38443319.cifm1.html" xr:uid="{C6C86475-974B-674F-8FF9-8E00BC170553}"/>
    <hyperlink ref="A55" r:id="rId11" display="https://service.scedc.caltech.edu/FocMech/ci38443335.cifm1.html" xr:uid="{4D22C8E5-CD4B-9947-8700-D23992B3A3D5}"/>
    <hyperlink ref="A56" r:id="rId12" display="https://service.scedc.caltech.edu/FocMech/ci37422005.cifm1.html" xr:uid="{8628B5D5-EB84-6844-803C-77FF7D851184}"/>
    <hyperlink ref="A57" r:id="rId13" display="https://service.scedc.caltech.edu/FocMech/ci38443359.cifm1.html" xr:uid="{970A2B32-FE52-844A-B050-816B5242395C}"/>
    <hyperlink ref="A59" r:id="rId14" display="https://service.scedc.caltech.edu/FocMech/ci38443375.cifm1.html" xr:uid="{7DBBC81A-7D22-3841-9C21-1EBB3A06E8FD}"/>
    <hyperlink ref="A60" r:id="rId15" display="https://service.scedc.caltech.edu/FocMech/ci38443383.cifm1.html" xr:uid="{1291D5B8-01D4-AB45-B7FC-96599EB1C689}"/>
    <hyperlink ref="A61" r:id="rId16" display="https://service.scedc.caltech.edu/FocMech/ci38443391.cifm1.html" xr:uid="{5FA1AB7E-7828-1644-87B4-29DC8A08CC0D}"/>
    <hyperlink ref="A62" r:id="rId17" display="https://service.scedc.caltech.edu/FocMech/ci38443407.cifm1.html" xr:uid="{1EC10095-586C-F640-A6FB-AA6319EBDF95}"/>
    <hyperlink ref="A64" r:id="rId18" display="https://service.scedc.caltech.edu/FocMech/ci38443415.cifm1.html" xr:uid="{9B0FE856-5655-9A40-8A56-AA71A09D3F53}"/>
    <hyperlink ref="A65" r:id="rId19" display="https://service.scedc.caltech.edu/FocMech/ci38443423.cifm1.html" xr:uid="{99EDAF50-265C-4540-A0A5-121820BA7D7F}"/>
    <hyperlink ref="A66" r:id="rId20" display="https://service.scedc.caltech.edu/FocMech/ci38443431.cifm1.html" xr:uid="{BCC0B19C-BFCE-C842-8DE1-0A35D6040E20}"/>
    <hyperlink ref="A68" r:id="rId21" display="https://service.scedc.caltech.edu/FocMech/ci38443463.cifm1.html" xr:uid="{BB1932AF-EDD4-814B-B057-8CC3EF0571AE}"/>
    <hyperlink ref="A69" r:id="rId22" display="https://service.scedc.caltech.edu/FocMech/ci38443471.cifm1.html" xr:uid="{0CDCF802-D4FE-6249-9D7D-73E627F3F633}"/>
    <hyperlink ref="A71" r:id="rId23" display="https://service.scedc.caltech.edu/FocMech/ci38443487.cifm1.html" xr:uid="{167084BA-EF7F-8145-9627-0C59364EF053}"/>
    <hyperlink ref="A76" r:id="rId24" display="https://service.scedc.caltech.edu/FocMech/ci38443519.cifm1.html" xr:uid="{0B52DDD1-AE0F-BD41-A9D9-784CF497D47B}"/>
    <hyperlink ref="A77" r:id="rId25" display="https://service.scedc.caltech.edu/FocMech/ci38443527.cifm1.html" xr:uid="{067BA399-6A30-4F44-A936-111B59B4964A}"/>
    <hyperlink ref="A78" r:id="rId26" display="https://service.scedc.caltech.edu/FocMech/ci38443535.cifm1.html" xr:uid="{D6CCF6DD-E06E-9E4A-800B-19F0C94FFE09}"/>
    <hyperlink ref="A79" r:id="rId27" display="https://service.scedc.caltech.edu/FocMech/ci38443543.cifm1.html" xr:uid="{48A0D49A-B8CE-7E4E-81A0-5A791A0D2EA4}"/>
    <hyperlink ref="A80" r:id="rId28" display="https://service.scedc.caltech.edu/FocMech/ci38443559.cifm1.html" xr:uid="{5D021A28-5BB3-E14D-A1BA-16FC16180DD0}"/>
    <hyperlink ref="A83" r:id="rId29" display="https://service.scedc.caltech.edu/FocMech/ci38443607.cifm1.html" xr:uid="{F20AE6F3-DAB8-7044-88AD-56CB76A78F15}"/>
    <hyperlink ref="A86" r:id="rId30" display="https://service.scedc.caltech.edu/FocMech/ci38443631.cifm1.html" xr:uid="{26239EF1-EFF4-E142-B1CE-D589D1EB2921}"/>
    <hyperlink ref="A87" r:id="rId31" display="https://service.scedc.caltech.edu/FocMech/ci38443647.cifm1.html" xr:uid="{E6470A69-6A79-534E-897A-446F9FE52969}"/>
    <hyperlink ref="A88" r:id="rId32" display="https://service.scedc.caltech.edu/FocMech/ci38443671.cifm1.html" xr:uid="{B8ECED64-549B-F441-9E59-5A14B98402EF}"/>
    <hyperlink ref="A90" r:id="rId33" display="https://service.scedc.caltech.edu/FocMech/ci38443695.cifm1.html" xr:uid="{7A0F6506-D43F-A546-917E-1BD66027A3CA}"/>
    <hyperlink ref="A91" r:id="rId34" display="https://service.scedc.caltech.edu/FocMech/ci38443703.cifm1.html" xr:uid="{39C8320B-0EB8-8C45-BFD9-DF858286DB90}"/>
    <hyperlink ref="A92" r:id="rId35" display="https://service.scedc.caltech.edu/FocMech/ci38443711.cifm1.html" xr:uid="{79B887F1-92AE-9644-8754-6D85F4859B58}"/>
    <hyperlink ref="A93" r:id="rId36" display="https://service.scedc.caltech.edu/FocMech/ci38443719.cifm1.html" xr:uid="{2A8A46CA-627F-4C46-8A10-86552F877704}"/>
    <hyperlink ref="A94" r:id="rId37" display="https://service.scedc.caltech.edu/FocMech/ci38443751.cifm1.html" xr:uid="{8FAEBD95-A11E-4E42-919F-16D6EF1C70C2}"/>
    <hyperlink ref="A96" r:id="rId38" display="https://service.scedc.caltech.edu/FocMech/ci38443823.cifm1.html" xr:uid="{EDBC72EC-B1B9-B644-AD65-89F49C2E7355}"/>
    <hyperlink ref="A97" r:id="rId39" display="https://service.scedc.caltech.edu/FocMech/ci38443831.cifm1.html" xr:uid="{B976FF6A-9510-2047-8D9D-DD86C24F02D7}"/>
    <hyperlink ref="A100" r:id="rId40" display="https://service.scedc.caltech.edu/FocMech/ci38443855.cifm1.html" xr:uid="{E35BD9B9-9A7F-5444-A0C0-4B48652CCE68}"/>
    <hyperlink ref="A102" r:id="rId41" display="https://service.scedc.caltech.edu/FocMech/ci38443871.cifm1.html" xr:uid="{739F93F7-8CB6-424C-8FB6-9720E4967D6E}"/>
    <hyperlink ref="A106" r:id="rId42" display="https://service.scedc.caltech.edu/FocMech/ci38444047.cifm1.html" xr:uid="{D45F1504-255C-DD47-8771-11B5B9768FBD}"/>
    <hyperlink ref="A107" r:id="rId43" display="https://service.scedc.caltech.edu/FocMech/ci38444063.cifm1.html" xr:uid="{B8A8B563-6A4B-AE48-8BC1-5A74AF62FF17}"/>
    <hyperlink ref="A111" r:id="rId44" display="https://service.scedc.caltech.edu/FocMech/ci38444103.cifm1.html" xr:uid="{1310CF4F-41B7-8344-919D-2449B37A4F98}"/>
    <hyperlink ref="A115" r:id="rId45" display="https://service.scedc.caltech.edu/FocMech/ci38444159.cifm1.html" xr:uid="{048E7B11-D67E-7446-96DF-BB4A377A2EC0}"/>
    <hyperlink ref="A117" r:id="rId46" display="https://service.scedc.caltech.edu/FocMech/ci38444215.cifm1.html" xr:uid="{E5164978-EE6F-E949-B38A-EDD368C35DC8}"/>
    <hyperlink ref="A118" r:id="rId47" display="https://service.scedc.caltech.edu/FocMech/ci38444231.cifm1.html" xr:uid="{0CE26D27-E613-9D4E-9A5B-FEEDB5A35996}"/>
    <hyperlink ref="A120" r:id="rId48" display="https://service.scedc.caltech.edu/FocMech/ci38444263.cifm1.html" xr:uid="{C961274B-807C-0B4A-8E9E-51FA976F0027}"/>
    <hyperlink ref="A125" r:id="rId49" display="https://service.scedc.caltech.edu/FocMech/ci38444407.cifm1.html" xr:uid="{481509D3-90E0-B647-881B-B4C8C797284E}"/>
    <hyperlink ref="A127" r:id="rId50" display="https://service.scedc.caltech.edu/FocMech/ci38444487.cifm1.html" xr:uid="{C7C6EB7C-C02F-2D43-996F-59767F459CC6}"/>
    <hyperlink ref="A130" r:id="rId51" display="https://service.scedc.caltech.edu/FocMech/ci38444543.cifm1.html" xr:uid="{21D7A6B6-6473-BC46-BC8F-31CB3A02F23D}"/>
    <hyperlink ref="A136" r:id="rId52" display="https://service.scedc.caltech.edu/FocMech/ci38444719.cifm1.html" xr:uid="{FF9D66C5-9C2A-D841-AE06-F88223BA047F}"/>
    <hyperlink ref="A140" r:id="rId53" display="https://service.scedc.caltech.edu/FocMech/ci38444791.cifm1.html" xr:uid="{02B02A31-9FE7-5A4F-98C1-20856FE1360A}"/>
    <hyperlink ref="A141" r:id="rId54" display="https://service.scedc.caltech.edu/FocMech/ci38444823.cifm1.html" xr:uid="{A6A5F741-AC44-B246-AF1A-F36BFA5AFC74}"/>
    <hyperlink ref="A144" r:id="rId55" display="https://service.scedc.caltech.edu/FocMech/ci38444903.cifm1.html" xr:uid="{9223DF0E-14ED-B841-BB62-270629DE7663}"/>
    <hyperlink ref="A145" r:id="rId56" display="https://service.scedc.caltech.edu/FocMech/ci38445015.cifm1.html" xr:uid="{01832029-25D5-6946-8B89-D35697BA7134}"/>
    <hyperlink ref="A146" r:id="rId57" display="https://service.scedc.caltech.edu/FocMech/ci38445039.cifm1.html" xr:uid="{B39777AE-26A1-BD4D-B23E-DB5248F85E1A}"/>
    <hyperlink ref="A159" r:id="rId58" display="https://service.scedc.caltech.edu/FocMech/ci38445295.cifm1.html" xr:uid="{8AE9069E-5B75-1F41-AB65-5D5AD1A44CEE}"/>
    <hyperlink ref="A165" r:id="rId59" display="https://service.scedc.caltech.edu/FocMech/ci38445495.cifm1.html" xr:uid="{9DD5B442-47F3-CF4D-816F-9BC9041618F7}"/>
    <hyperlink ref="A166" r:id="rId60" display="https://service.scedc.caltech.edu/FocMech/ci38445503.cifm1.html" xr:uid="{E27CB3C6-1ED6-F04B-B307-61475EA39785}"/>
    <hyperlink ref="A173" r:id="rId61" display="https://service.scedc.caltech.edu/FocMech/ci38445751.cifm1.html" xr:uid="{088C1D5A-05B8-3D40-8599-4E48F2DBC9B3}"/>
    <hyperlink ref="A175" r:id="rId62" display="https://service.scedc.caltech.edu/FocMech/ci38445839.cifm1.html" xr:uid="{82AA00E5-E5DC-EA43-97F1-F702C493921D}"/>
    <hyperlink ref="A179" r:id="rId63" display="https://service.scedc.caltech.edu/FocMech/ci38445975.cifm1.html" xr:uid="{A80FD7FC-6A68-1442-8EC8-FCDBFF257938}"/>
    <hyperlink ref="A182" r:id="rId64" display="https://service.scedc.caltech.edu/FocMech/ci38446071.cifm1.html" xr:uid="{44A7309C-F916-6547-A3E7-3FD94EA0B1A0}"/>
    <hyperlink ref="A184" r:id="rId65" display="https://service.scedc.caltech.edu/FocMech/ci38446159.cifm1.html" xr:uid="{60E21BD8-964E-D245-AB1C-3495A7B3F4C4}"/>
    <hyperlink ref="A185" r:id="rId66" display="https://service.scedc.caltech.edu/FocMech/ci38446175.cifm1.html" xr:uid="{CD2D43DA-6A12-3842-8415-0B1CDBE42F81}"/>
    <hyperlink ref="A189" r:id="rId67" display="https://service.scedc.caltech.edu/FocMech/ci38446343.cifm1.html" xr:uid="{FA711C09-067C-7846-A8C4-BA39EB1B4A11}"/>
    <hyperlink ref="A191" r:id="rId68" display="https://service.scedc.caltech.edu/FocMech/ci38446391.cifm1.html" xr:uid="{630A3BB2-306E-2B4B-8988-62BAFC607ED6}"/>
    <hyperlink ref="A199" r:id="rId69" display="https://service.scedc.caltech.edu/FocMech/ci38446639.cifm1.html" xr:uid="{D50254A8-53AB-1C4B-9EDD-304EFA8DC253}"/>
    <hyperlink ref="A200" r:id="rId70" display="https://service.scedc.caltech.edu/FocMech/ci38446647.cifm1.html" xr:uid="{D449D356-092C-FC45-B1E4-F37A2EE96942}"/>
    <hyperlink ref="A202" r:id="rId71" display="https://service.scedc.caltech.edu/FocMech/ci38446671.cifm1.html" xr:uid="{1A094061-094D-9548-93DA-8DBB94CE8713}"/>
    <hyperlink ref="A205" r:id="rId72" display="https://service.scedc.caltech.edu/FocMech/ci38446807.cifm1.html" xr:uid="{82437829-BF01-1743-A093-9B8CA50C6011}"/>
    <hyperlink ref="A216" r:id="rId73" display="https://service.scedc.caltech.edu/FocMech/ci38447143.cifm1.html" xr:uid="{6EE788E3-0BFD-A14D-99D5-801DF52B1BA4}"/>
    <hyperlink ref="A219" r:id="rId74" display="https://service.scedc.caltech.edu/FocMech/ci38447191.cifm1.html" xr:uid="{E53E9B75-2674-C148-B5E9-CE089A7051BF}"/>
    <hyperlink ref="A227" r:id="rId75" display="https://service.scedc.caltech.edu/FocMech/ci38447391.cifm1.html" xr:uid="{70775200-99DE-A64E-B0B9-261DCDA60CFA}"/>
    <hyperlink ref="A231" r:id="rId76" display="https://service.scedc.caltech.edu/FocMech/ci38447591.cifm1.html" xr:uid="{DA57451B-2EC3-5048-B702-11E1353C1B79}"/>
    <hyperlink ref="A234" r:id="rId77" display="https://service.scedc.caltech.edu/FocMech/ci38447623.cifm1.html" xr:uid="{865D0662-16D6-7447-A344-A1AD1134A59D}"/>
    <hyperlink ref="A241" r:id="rId78" display="https://service.scedc.caltech.edu/FocMech/ci38447999.cifm1.html" xr:uid="{8FD6BF27-7D2F-4F47-B595-70BDD247AE0E}"/>
    <hyperlink ref="A243" r:id="rId79" display="https://service.scedc.caltech.edu/FocMech/ci38448031.cifm1.html" xr:uid="{5042DBC7-E35D-1640-B1B5-C18164CDD1DA}"/>
    <hyperlink ref="A252" r:id="rId80" display="https://service.scedc.caltech.edu/FocMech/ci38448295.cifm1.html" xr:uid="{1B3AA7B5-64B0-114E-BB9A-11FAE1A18590}"/>
    <hyperlink ref="A256" r:id="rId81" display="https://service.scedc.caltech.edu/FocMech/ci38448487.cifm1.html" xr:uid="{179EB142-2C09-4B4E-BC03-43B637DF8253}"/>
    <hyperlink ref="A261" r:id="rId82" display="https://service.scedc.caltech.edu/FocMech/ci38448631.cifm1.html" xr:uid="{A1FE35E0-6A31-D949-A902-C22580417AE8}"/>
    <hyperlink ref="A264" r:id="rId83" display="https://service.scedc.caltech.edu/FocMech/ci38448791.cifm1.html" xr:uid="{F6C29814-E5FC-254A-AB34-A8C4B143E3A0}"/>
    <hyperlink ref="A267" r:id="rId84" display="https://service.scedc.caltech.edu/FocMech/ci38448863.cifm1.html" xr:uid="{FA529C03-09C0-2741-AC0D-DD642EA50144}"/>
    <hyperlink ref="A271" r:id="rId85" display="https://service.scedc.caltech.edu/FocMech/ci38449191.cifm1.html" xr:uid="{57F67D0B-1677-3E42-BB40-4BEE90022278}"/>
    <hyperlink ref="A274" r:id="rId86" display="https://service.scedc.caltech.edu/FocMech/ci38449335.cifm1.html" xr:uid="{0DADE869-BCEF-AD4F-9095-D0F90CFF2615}"/>
    <hyperlink ref="A275" r:id="rId87" display="https://service.scedc.caltech.edu/FocMech/ci38449351.cifm1.html" xr:uid="{B2DAE873-5B9C-5A40-B7D0-AB3192B2AE84}"/>
    <hyperlink ref="A284" r:id="rId88" display="https://service.scedc.caltech.edu/FocMech/ci38449719.cifm1.html" xr:uid="{DC0C52B9-112F-5E4C-8F87-FB4940F87530}"/>
    <hyperlink ref="A286" r:id="rId89" display="https://service.scedc.caltech.edu/FocMech/ci38449919.cifm1.html" xr:uid="{7BF445C2-4556-D345-9AB4-39E9AA2873CF}"/>
    <hyperlink ref="A293" r:id="rId90" display="https://service.scedc.caltech.edu/FocMech/ci38450215.cifm1.html" xr:uid="{74D073BE-366B-7B44-B9E2-83B2B909C45E}"/>
    <hyperlink ref="A294" r:id="rId91" display="https://service.scedc.caltech.edu/FocMech/ci38450223.cifm1.html" xr:uid="{D2285086-15B5-A54A-A052-DA67FD6D5461}"/>
    <hyperlink ref="A295" r:id="rId92" display="https://service.scedc.caltech.edu/FocMech/ci38450263.cifm1.html" xr:uid="{44AEADBD-ED95-AE45-936C-3474510E1EEA}"/>
    <hyperlink ref="A296" r:id="rId93" display="https://service.scedc.caltech.edu/FocMech/ci38450279.cifm1.html" xr:uid="{4B3D88AF-0742-A14C-878F-D48AE68F863C}"/>
    <hyperlink ref="A302" r:id="rId94" display="https://service.scedc.caltech.edu/FocMech/ci38450415.cifm1.html" xr:uid="{2F726F25-07D3-BA44-A545-8D3D40AEE449}"/>
    <hyperlink ref="A306" r:id="rId95" display="https://service.scedc.caltech.edu/FocMech/ci38450511.cifm1.html" xr:uid="{DBC3DB6A-404F-9D49-82FA-99BB9665EB10}"/>
    <hyperlink ref="A310" r:id="rId96" display="https://service.scedc.caltech.edu/FocMech/ci38450663.cifm1.html" xr:uid="{0AA91D6B-4652-784E-8946-30A40B990A83}"/>
    <hyperlink ref="A314" r:id="rId97" display="https://service.scedc.caltech.edu/FocMech/ci38450935.cifm1.html" xr:uid="{CFA6283D-C94E-F14D-8B0D-A9BED5CBD6B3}"/>
    <hyperlink ref="A317" r:id="rId98" display="https://service.scedc.caltech.edu/FocMech/ci38451063.cifm1.html" xr:uid="{F89C4A3F-FAF0-684D-B952-0D40B64CD9B0}"/>
    <hyperlink ref="A318" r:id="rId99" display="https://service.scedc.caltech.edu/FocMech/ci38451079.cifm1.html" xr:uid="{F08578B9-9E03-5044-8F80-6858F4DF3004}"/>
    <hyperlink ref="A321" r:id="rId100" display="https://service.scedc.caltech.edu/FocMech/ci38451239.cifm1.html" xr:uid="{335B0886-2915-C84E-B3F6-8BA843F2B801}"/>
    <hyperlink ref="A334" r:id="rId101" display="https://service.scedc.caltech.edu/FocMech/ci38451775.cifm1.html" xr:uid="{927F75F6-5107-2347-AB01-6D4DBC36355B}"/>
    <hyperlink ref="A335" r:id="rId102" display="https://service.scedc.caltech.edu/FocMech/ci38451839.cifm1.html" xr:uid="{E44D3C7E-7557-D84F-AFE0-DA24A0C607B3}"/>
    <hyperlink ref="A336" r:id="rId103" display="https://service.scedc.caltech.edu/FocMech/ci38451847.cifm1.html" xr:uid="{0132A5DA-AA0C-1244-916B-EA971C67FA25}"/>
    <hyperlink ref="A337" r:id="rId104" display="https://service.scedc.caltech.edu/FocMech/ci38451887.cifm1.html" xr:uid="{B816D93F-F158-3B47-AD52-8CE2643BF15F}"/>
    <hyperlink ref="A338" r:id="rId105" display="https://service.scedc.caltech.edu/FocMech/ci38451927.cifm1.html" xr:uid="{AE4DB716-DBAE-DC4B-B43D-950C2BFF8EAC}"/>
    <hyperlink ref="A340" r:id="rId106" display="https://service.scedc.caltech.edu/FocMech/ci38452095.cifm1.html" xr:uid="{036A8D70-879E-054E-A044-2A34646CAF4D}"/>
    <hyperlink ref="A342" r:id="rId107" display="https://service.scedc.caltech.edu/FocMech/ci38452119.cifm1.html" xr:uid="{CED15359-2D49-D149-8260-21A79FA60E86}"/>
    <hyperlink ref="A348" r:id="rId108" display="https://service.scedc.caltech.edu/FocMech/ci38452607.cifm1.html" xr:uid="{2C77DB45-3F5D-6243-8CC0-CE27FDA757D1}"/>
    <hyperlink ref="A349" r:id="rId109" display="https://service.scedc.caltech.edu/FocMech/ci38452735.cifm1.html" xr:uid="{62E0BBD1-1DCE-F347-9023-91B75FC8CB6A}"/>
    <hyperlink ref="A350" r:id="rId110" display="https://service.scedc.caltech.edu/FocMech/ci38452847.cifm1.html" xr:uid="{D3B54A61-BE2A-2240-9E10-1F506587BAEC}"/>
    <hyperlink ref="A351" r:id="rId111" display="https://service.scedc.caltech.edu/FocMech/ci38452855.cifm1.html" xr:uid="{48452AD7-9518-2740-B464-1F90A6D287FA}"/>
    <hyperlink ref="A352" r:id="rId112" display="https://service.scedc.caltech.edu/FocMech/ci38452927.cifm1.html" xr:uid="{E39C8548-C19F-5548-9FB9-09FD002BAF43}"/>
    <hyperlink ref="A353" r:id="rId113" display="https://service.scedc.caltech.edu/FocMech/ci38453023.cifm1.html" xr:uid="{EF2C4B90-CE59-2645-A86C-9D66437C359F}"/>
    <hyperlink ref="A354" r:id="rId114" display="https://service.scedc.caltech.edu/FocMech/ci38453159.cifm1.html" xr:uid="{250C9E45-668F-5146-9411-023F9A61F549}"/>
    <hyperlink ref="A355" r:id="rId115" display="https://service.scedc.caltech.edu/FocMech/ci38453279.cifm1.html" xr:uid="{CB9C94C7-9D06-D94F-BC57-8295D00715FF}"/>
    <hyperlink ref="A357" r:id="rId116" display="https://service.scedc.caltech.edu/FocMech/ci38453415.cifm1.html" xr:uid="{5D221FE4-7389-654F-A268-9E2057B1EB0D}"/>
    <hyperlink ref="A358" r:id="rId117" display="https://service.scedc.caltech.edu/FocMech/ci38453455.cifm1.html" xr:uid="{84B8EF31-59DF-8D4E-AF1C-9BC63EE21ACD}"/>
    <hyperlink ref="A359" r:id="rId118" display="https://service.scedc.caltech.edu/FocMech/ci38453463.cifm1.html" xr:uid="{A7F96692-46A1-4E41-BD83-1EC01B929877}"/>
    <hyperlink ref="A360" r:id="rId119" display="https://service.scedc.caltech.edu/FocMech/ci38453479.cifm1.html" xr:uid="{FC8F19A8-0594-6F47-9A32-C674035A9953}"/>
    <hyperlink ref="A361" r:id="rId120" display="https://service.scedc.caltech.edu/FocMech/ci38453519.cifm1.html" xr:uid="{E476CA1E-F1AA-5443-B2B2-2771C05CF876}"/>
    <hyperlink ref="A362" r:id="rId121" display="https://service.scedc.caltech.edu/FocMech/ci38453575.cifm1.html" xr:uid="{0BA35CE2-B8DC-764E-AE54-D5230B437883}"/>
    <hyperlink ref="A363" r:id="rId122" display="https://service.scedc.caltech.edu/FocMech/ci38453687.cifm1.html" xr:uid="{FC5E500B-BE35-744C-B42B-BE69982A55FE}"/>
    <hyperlink ref="A364" r:id="rId123" display="https://service.scedc.caltech.edu/FocMech/ci38453711.cifm1.html" xr:uid="{96631C2F-D507-6F4A-90EC-909328C88EF6}"/>
    <hyperlink ref="A365" r:id="rId124" display="https://service.scedc.caltech.edu/FocMech/ci38453719.cifm1.html" xr:uid="{EF13E416-90D5-C24F-BF06-F870D5313D51}"/>
    <hyperlink ref="A366" r:id="rId125" display="https://service.scedc.caltech.edu/FocMech/ci38453727.cifm1.html" xr:uid="{ED23C756-56B5-CA43-B8BA-8BE00B97F776}"/>
    <hyperlink ref="A367" r:id="rId126" display="https://service.scedc.caltech.edu/FocMech/ci38453807.cifm1.html" xr:uid="{E8D59327-3723-9D48-AFE6-A0A5359F317E}"/>
    <hyperlink ref="A368" r:id="rId127" display="https://service.scedc.caltech.edu/FocMech/ci38453815.cifm1.html" xr:uid="{AF0CD3FF-A2C9-944A-80A3-C6AC26B54D05}"/>
    <hyperlink ref="A369" r:id="rId128" display="https://service.scedc.caltech.edu/FocMech/ci38454007.cifm1.html" xr:uid="{FCB8292C-2E47-D242-BBFB-37FF54C9038F}"/>
    <hyperlink ref="A370" r:id="rId129" display="https://service.scedc.caltech.edu/FocMech/ci38454015.cifm1.html" xr:uid="{CF43B622-FB4F-B049-BC22-852F87849F3A}"/>
    <hyperlink ref="A371" r:id="rId130" display="https://service.scedc.caltech.edu/FocMech/ci38454031.cifm1.html" xr:uid="{43848776-9139-3F47-AA5D-2BA216A37413}"/>
    <hyperlink ref="A372" r:id="rId131" display="https://service.scedc.caltech.edu/FocMech/ci38454159.cifm1.html" xr:uid="{0C2BDB87-BB02-7741-BDED-5E0880776F9F}"/>
    <hyperlink ref="A373" r:id="rId132" display="https://service.scedc.caltech.edu/FocMech/ci38454191.cifm1.html" xr:uid="{CCCC379F-439A-A446-9984-C268A1A41E2B}"/>
    <hyperlink ref="A374" r:id="rId133" display="https://service.scedc.caltech.edu/FocMech/ci38454271.cifm1.html" xr:uid="{31A31C83-90C3-C04F-8290-4031BB2C7E89}"/>
    <hyperlink ref="A375" r:id="rId134" display="https://service.scedc.caltech.edu/FocMech/ci38454567.cifm1.html" xr:uid="{87AB0836-C9A6-4343-92D6-63306A10DF72}"/>
    <hyperlink ref="A376" r:id="rId135" display="https://service.scedc.caltech.edu/FocMech/ci38454655.cifm1.html" xr:uid="{B3293706-9AB2-7F47-96B1-065A584C3667}"/>
    <hyperlink ref="A378" r:id="rId136" display="https://service.scedc.caltech.edu/FocMech/ci38454751.cifm1.html" xr:uid="{CFAF40CD-D30A-0942-9EB4-59D8A7A98CCA}"/>
    <hyperlink ref="A379" r:id="rId137" display="https://service.scedc.caltech.edu/FocMech/ci38454887.cifm1.html" xr:uid="{591B9FF6-7193-9040-8879-80E7B95FCF51}"/>
    <hyperlink ref="A380" r:id="rId138" display="https://service.scedc.caltech.edu/FocMech/ci38454919.cifm1.html" xr:uid="{DBEA861F-A85B-134A-BFE0-233740656CFC}"/>
    <hyperlink ref="A382" r:id="rId139" display="https://service.scedc.caltech.edu/FocMech/ci38454943.cifm1.html" xr:uid="{23CEA259-E11F-334C-B74F-825ADF25BAAB}"/>
    <hyperlink ref="A383" r:id="rId140" display="https://service.scedc.caltech.edu/FocMech/ci38454999.cifm1.html" xr:uid="{6751CB66-92EB-BD4C-8C9D-404C5A3C6B19}"/>
    <hyperlink ref="A384" r:id="rId141" display="https://service.scedc.caltech.edu/FocMech/ci38455039.cifm1.html" xr:uid="{96BD57B1-329E-D24C-A914-248B01A3B42A}"/>
    <hyperlink ref="A386" r:id="rId142" display="https://service.scedc.caltech.edu/FocMech/ci38455095.cifm1.html" xr:uid="{AFEF0A2E-8E98-DA4E-A39A-F7FF26E4603C}"/>
    <hyperlink ref="A387" r:id="rId143" display="https://service.scedc.caltech.edu/FocMech/ci38455103.cifm1.html" xr:uid="{BDBCD16A-1622-3E45-86FD-66B7F3C354F5}"/>
    <hyperlink ref="A388" r:id="rId144" display="https://service.scedc.caltech.edu/FocMech/ci38455135.cifm1.html" xr:uid="{90E331D5-401A-6843-A38B-5BDFA0324BA9}"/>
    <hyperlink ref="A389" r:id="rId145" display="https://service.scedc.caltech.edu/FocMech/ci38455199.cifm1.html" xr:uid="{DE8B2C11-6D9E-0948-97E6-A184360728C3}"/>
    <hyperlink ref="A390" r:id="rId146" display="https://service.scedc.caltech.edu/FocMech/ci38455231.cifm1.html" xr:uid="{525D3506-C9B6-FC44-8DE5-2947CB72E728}"/>
    <hyperlink ref="A391" r:id="rId147" display="https://service.scedc.caltech.edu/FocMech/ci38455255.cifm1.html" xr:uid="{AD98BDA2-8081-624F-ACFA-6C3BB16EA601}"/>
    <hyperlink ref="A392" r:id="rId148" display="https://service.scedc.caltech.edu/FocMech/ci38455263.cifm1.html" xr:uid="{DEE09D8E-5E14-D34E-9104-951018B1773F}"/>
    <hyperlink ref="A393" r:id="rId149" display="https://service.scedc.caltech.edu/FocMech/ci38455359.cifm1.html" xr:uid="{58452FC6-06C4-4443-9437-4E6AFF1A1081}"/>
    <hyperlink ref="A394" r:id="rId150" display="https://service.scedc.caltech.edu/FocMech/ci38455375.cifm1.html" xr:uid="{91822176-02B9-6D4F-9C56-712E0799F0D7}"/>
    <hyperlink ref="A396" r:id="rId151" display="https://service.scedc.caltech.edu/FocMech/ci38455463.cifm1.html" xr:uid="{655706CC-FCCA-D242-9C98-ACF0EBE9D23F}"/>
    <hyperlink ref="A397" r:id="rId152" display="https://service.scedc.caltech.edu/FocMech/ci38455487.cifm1.html" xr:uid="{4FBFB32C-5558-1448-BB6E-B3DB3F914F0A}"/>
    <hyperlink ref="A398" r:id="rId153" display="https://service.scedc.caltech.edu/FocMech/ci38455519.cifm1.html" xr:uid="{FACE4FA5-FD8A-B147-B562-1A4AF987E8F1}"/>
    <hyperlink ref="A399" r:id="rId154" display="https://service.scedc.caltech.edu/FocMech/ci38455647.cifm1.html" xr:uid="{8C293B2D-FED4-1F4D-942A-740584657972}"/>
    <hyperlink ref="A400" r:id="rId155" display="https://service.scedc.caltech.edu/FocMech/ci38455679.cifm1.html" xr:uid="{C001C17E-AEFA-5F4B-A368-2A687099C229}"/>
    <hyperlink ref="A401" r:id="rId156" display="https://service.scedc.caltech.edu/FocMech/ci38455687.cifm1.html" xr:uid="{33AA17AA-3C07-B145-AC04-DE8018B6D1FB}"/>
    <hyperlink ref="A403" r:id="rId157" display="https://service.scedc.caltech.edu/FocMech/ci38455759.cifm1.html" xr:uid="{0C519CAC-A5D5-FA44-AF87-3E73A0469E21}"/>
    <hyperlink ref="A404" r:id="rId158" display="https://service.scedc.caltech.edu/FocMech/ci38455847.cifm1.html" xr:uid="{7B879FB6-3A87-8E47-8E9C-5AEDE4EC8844}"/>
    <hyperlink ref="A405" r:id="rId159" display="https://service.scedc.caltech.edu/FocMech/ci38455855.cifm1.html" xr:uid="{9FCE3A5B-F687-794D-B0F0-A8BA3EAFA31D}"/>
    <hyperlink ref="A406" r:id="rId160" display="https://service.scedc.caltech.edu/FocMech/ci38455903.cifm1.html" xr:uid="{E4A108D7-BB22-9748-B48F-AD9F273C4708}"/>
    <hyperlink ref="A407" r:id="rId161" display="https://service.scedc.caltech.edu/FocMech/ci38455919.cifm1.html" xr:uid="{D8DFEFAF-D26D-1E42-9606-ED5CEEF8485B}"/>
    <hyperlink ref="A409" r:id="rId162" display="https://service.scedc.caltech.edu/FocMech/ci38456087.cifm1.html" xr:uid="{ED9E9EC2-4EBA-8C40-83ED-37FC1D47ECB1}"/>
    <hyperlink ref="A410" r:id="rId163" display="https://service.scedc.caltech.edu/FocMech/ci38456095.cifm1.html" xr:uid="{04021DDB-DC6E-2B4F-84D4-35E22A7EE0B0}"/>
    <hyperlink ref="A411" r:id="rId164" display="https://service.scedc.caltech.edu/FocMech/ci38456175.cifm1.html" xr:uid="{77013626-0091-9447-B3EC-59D6A00C3751}"/>
    <hyperlink ref="A412" r:id="rId165" display="https://service.scedc.caltech.edu/FocMech/ci38456199.cifm1.html" xr:uid="{2BC604D3-01DC-DC49-B878-BF273F190975}"/>
    <hyperlink ref="A413" r:id="rId166" display="https://service.scedc.caltech.edu/FocMech/ci38456239.cifm1.html" xr:uid="{FAE31D5F-5495-8047-BA24-3FF932ACD8F0}"/>
    <hyperlink ref="A415" r:id="rId167" display="https://service.scedc.caltech.edu/FocMech/ci38456351.cifm1.html" xr:uid="{08EB4880-3AE0-1248-A617-107F761652A3}"/>
    <hyperlink ref="A416" r:id="rId168" display="https://service.scedc.caltech.edu/FocMech/ci38456359.cifm1.html" xr:uid="{81F37DAF-4FF0-4648-83D0-C7C0A679331C}"/>
    <hyperlink ref="A417" r:id="rId169" display="https://service.scedc.caltech.edu/FocMech/ci38456367.cifm1.html" xr:uid="{424BCAB6-3845-6240-9AEC-6A5D99213B58}"/>
    <hyperlink ref="A418" r:id="rId170" display="https://service.scedc.caltech.edu/FocMech/ci38456375.cifm1.html" xr:uid="{CAF16243-E3E5-FC46-B178-D723FACB49E9}"/>
    <hyperlink ref="A419" r:id="rId171" display="https://service.scedc.caltech.edu/FocMech/ci38456391.cifm1.html" xr:uid="{9BBB2A4F-E3E8-4D4A-BF6A-5AC5CD191F66}"/>
    <hyperlink ref="A421" r:id="rId172" display="https://service.scedc.caltech.edu/FocMech/ci38456407.cifm1.html" xr:uid="{ADB1E098-26D7-0640-9BF3-2451ED05887F}"/>
    <hyperlink ref="A423" r:id="rId173" display="https://service.scedc.caltech.edu/FocMech/ci38456615.cifm1.html" xr:uid="{194E836A-EE42-C848-B50E-1AAB120AC688}"/>
    <hyperlink ref="A427" r:id="rId174" display="https://service.scedc.caltech.edu/FocMech/ci38457015.cifm1.html" xr:uid="{8BC4B239-491E-524D-8DF3-B33A11075E7D}"/>
    <hyperlink ref="A430" r:id="rId175" display="https://service.scedc.caltech.edu/FocMech/ci38457103.cifm1.html" xr:uid="{268363D4-E463-2E40-9808-607EB46A488B}"/>
    <hyperlink ref="A431" r:id="rId176" display="https://service.scedc.caltech.edu/FocMech/ci38457143.cifm1.html" xr:uid="{86B5BDF2-BDD0-6340-A782-2C340CE85C39}"/>
    <hyperlink ref="A435" r:id="rId177" display="https://service.scedc.caltech.edu/FocMech/ci38457263.cifm1.html" xr:uid="{5F84113E-642A-024B-87B7-9BD63370D966}"/>
    <hyperlink ref="A436" r:id="rId178" display="https://service.scedc.caltech.edu/FocMech/ci38457343.cifm1.html" xr:uid="{B430DFF7-181C-BF4C-8B07-471A1D0D3FDB}"/>
    <hyperlink ref="A439" r:id="rId179" display="https://service.scedc.caltech.edu/FocMech/ci38457487.cifm1.html" xr:uid="{4CFCF715-3CA6-2146-A5F0-B351DBA910FE}"/>
    <hyperlink ref="A440" r:id="rId180" display="https://service.scedc.caltech.edu/FocMech/ci38457511.cifm1.html" xr:uid="{581E7DBB-FA9D-1B40-A36F-3733C62E4880}"/>
    <hyperlink ref="A442" r:id="rId181" display="https://service.scedc.caltech.edu/FocMech/ci38457591.cifm1.html" xr:uid="{90B059C3-39B7-A640-8D4F-169A9034B340}"/>
    <hyperlink ref="A444" r:id="rId182" display="https://service.scedc.caltech.edu/FocMech/ci38457599.cifm1.html" xr:uid="{A85D46BC-50E5-EC4E-97D9-6B4D4900CAC5}"/>
    <hyperlink ref="A446" r:id="rId183" display="https://service.scedc.caltech.edu/FocMech/ci38457615.cifm1.html" xr:uid="{8692041E-BB08-CA4F-8664-7146BAB7571A}"/>
    <hyperlink ref="A451" r:id="rId184" display="https://service.scedc.caltech.edu/FocMech/ci38457631.cifm1.html" xr:uid="{F4BB3078-EADB-4D43-9BC2-9157D89ED58A}"/>
    <hyperlink ref="A453" r:id="rId185" display="https://service.scedc.caltech.edu/FocMech/ci38457663.cifm1.html" xr:uid="{CD26DF91-C8EA-AE4B-BB0D-3BAE89216FC3}"/>
    <hyperlink ref="A454" r:id="rId186" display="https://service.scedc.caltech.edu/FocMech/ci38457679.cifm1.html" xr:uid="{54CCEE26-88F5-6841-B7EC-B95D1B17E576}"/>
    <hyperlink ref="A455" r:id="rId187" display="https://service.scedc.caltech.edu/FocMech/ci38457687.cifm1.html" xr:uid="{EF5425D1-54CA-8D4F-A944-9826E19C15F3}"/>
    <hyperlink ref="A457" r:id="rId188" display="https://service.scedc.caltech.edu/FocMech/ci38457703.cifm1.html" xr:uid="{7265456C-521C-C942-9AB2-4AD29F4A7AFD}"/>
    <hyperlink ref="A458" r:id="rId189" display="https://service.scedc.caltech.edu/FocMech/ci37220612.cifm1.html" xr:uid="{8A98366F-7818-DB47-ACA0-D26F4A1FBD26}"/>
    <hyperlink ref="A459" r:id="rId190" display="https://service.scedc.caltech.edu/FocMech/ci38457719.cifm1.html" xr:uid="{F085CB8E-8777-054E-A081-E7062C65433D}"/>
    <hyperlink ref="A460" r:id="rId191" display="https://service.scedc.caltech.edu/FocMech/ci38457727.cifm1.html" xr:uid="{55FB1EF8-9567-5E44-9F66-779DE65E939C}"/>
    <hyperlink ref="A461" r:id="rId192" display="https://service.scedc.caltech.edu/FocMech/ci38457735.cifm1.html" xr:uid="{A2932C13-0ED2-9147-9C44-67AFE7AEBDC8}"/>
    <hyperlink ref="A462" r:id="rId193" display="https://service.scedc.caltech.edu/FocMech/ci37421229.cifm1.html" xr:uid="{8DE3A9EA-9AEF-BC4F-8C57-AE1EEE3CAD77}"/>
    <hyperlink ref="A465" r:id="rId194" display="https://service.scedc.caltech.edu/FocMech/ci38457775.cifm1.html" xr:uid="{E463F37D-0641-7E4D-998A-61097C8F18CE}"/>
    <hyperlink ref="A467" r:id="rId195" display="https://service.scedc.caltech.edu/FocMech/ci38457799.cifm1.html" xr:uid="{CE3DB4A5-609B-6D4F-976B-630981404F08}"/>
    <hyperlink ref="A468" r:id="rId196" display="https://service.scedc.caltech.edu/FocMech/ci38457807.cifm1.html" xr:uid="{95183025-B5D5-C440-AC68-A0307D53C2BA}"/>
    <hyperlink ref="A470" r:id="rId197" display="https://service.scedc.caltech.edu/FocMech/ci38457815.cifm1.html" xr:uid="{2B8205E3-E8C1-9E4F-BF1B-7526956906F8}"/>
    <hyperlink ref="A471" r:id="rId198" display="https://service.scedc.caltech.edu/FocMech/ci38457831.cifm1.html" xr:uid="{25B9388D-802F-1341-8486-06762AF19484}"/>
    <hyperlink ref="A472" r:id="rId199" display="https://service.scedc.caltech.edu/FocMech/ci38457839.cifm1.html" xr:uid="{711C1273-83A5-D54D-B85E-AED5FD23F8D2}"/>
    <hyperlink ref="A474" r:id="rId200" display="https://service.scedc.caltech.edu/FocMech/ci38457847.cifm1.html" xr:uid="{18E1826A-70B2-A449-87BB-8EC08DE9124A}"/>
    <hyperlink ref="A475" r:id="rId201" display="https://service.scedc.caltech.edu/FocMech/ci38457871.cifm1.html" xr:uid="{58C830F5-62E8-7D49-856A-4121E4591E98}"/>
    <hyperlink ref="A478" r:id="rId202" display="https://service.scedc.caltech.edu/FocMech/ci38457895.cifm1.html" xr:uid="{3EAFE118-5E5A-6D43-8B83-80B926E540C0}"/>
    <hyperlink ref="A479" r:id="rId203" display="https://service.scedc.caltech.edu/FocMech/ci38457903.cifm1.html" xr:uid="{E35056AE-48CB-B74C-BD2B-99D4C1021C62}"/>
    <hyperlink ref="A483" r:id="rId204" display="https://service.scedc.caltech.edu/FocMech/ci38457927.cifm1.html" xr:uid="{FF7FACD1-BAC6-C04A-BDE9-FA44155E5416}"/>
    <hyperlink ref="A484" r:id="rId205" display="https://service.scedc.caltech.edu/FocMech/ci38457935.cifm1.html" xr:uid="{07A3CA9F-33BB-D74E-84F4-E68C72EC200E}"/>
    <hyperlink ref="A487" r:id="rId206" display="https://service.scedc.caltech.edu/FocMech/ci38457967.cifm1.html" xr:uid="{5B36BC1A-A379-E149-8E51-820FA1CE5CA6}"/>
    <hyperlink ref="A490" r:id="rId207" display="https://service.scedc.caltech.edu/FocMech/ci38457983.cifm1.html" xr:uid="{2855BE67-7BEA-4949-8753-5B36F3ACC3D4}"/>
    <hyperlink ref="A492" r:id="rId208" display="https://service.scedc.caltech.edu/FocMech/ci38457999.cifm1.html" xr:uid="{3FA96CF0-EBF5-9C40-8627-DB5DD166EED2}"/>
    <hyperlink ref="A493" r:id="rId209" display="https://service.scedc.caltech.edu/FocMech/ci38458007.cifm1.html" xr:uid="{798D2539-A65D-8C49-8254-76BFF3214AB4}"/>
    <hyperlink ref="A494" r:id="rId210" display="https://service.scedc.caltech.edu/FocMech/ci38458015.cifm1.html" xr:uid="{C1178BCA-4AFF-AD4A-B10B-7AB5671EF5E5}"/>
    <hyperlink ref="A497" r:id="rId211" display="https://service.scedc.caltech.edu/FocMech/ci38458031.cifm1.html" xr:uid="{08EBD870-EFAD-F047-B7FA-36058B5A1DB2}"/>
    <hyperlink ref="A498" r:id="rId212" display="https://service.scedc.caltech.edu/FocMech/ci38458047.cifm1.html" xr:uid="{5F4C4580-5263-FB4E-9723-9384CC38EE0F}"/>
    <hyperlink ref="A499" r:id="rId213" display="https://service.scedc.caltech.edu/FocMech/ci38458063.cifm1.html" xr:uid="{1DB2313E-6FF7-D84B-ABA5-F2228E6A48C0}"/>
    <hyperlink ref="A500" r:id="rId214" display="https://service.scedc.caltech.edu/FocMech/ci38458071.cifm1.html" xr:uid="{0292583E-3C3F-2442-B369-B4890CF28A40}"/>
    <hyperlink ref="A501" r:id="rId215" display="https://service.scedc.caltech.edu/FocMech/ci38458079.cifm1.html" xr:uid="{75FCC901-CAF7-6C42-A275-3B3D1A938E6D}"/>
    <hyperlink ref="A502" r:id="rId216" display="https://service.scedc.caltech.edu/FocMech/ci38458087.cifm1.html" xr:uid="{420EB070-522C-B445-9EAF-19BEC9C96F53}"/>
    <hyperlink ref="A503" r:id="rId217" display="https://service.scedc.caltech.edu/FocMech/ci37225548.cifm1.html" xr:uid="{74253478-053B-4E41-A346-FB0C17B89273}"/>
    <hyperlink ref="A504" r:id="rId218" display="https://service.scedc.caltech.edu/FocMech/ci38458103.cifm1.html" xr:uid="{D1F14B9E-4DEC-8640-8168-B065991F48DE}"/>
    <hyperlink ref="A505" r:id="rId219" display="https://service.scedc.caltech.edu/FocMech/ci38458119.cifm1.html" xr:uid="{AFD6C7A5-F04F-B14B-95E9-770140405698}"/>
    <hyperlink ref="A506" r:id="rId220" display="https://service.scedc.caltech.edu/FocMech/ci38458127.cifm1.html" xr:uid="{3A31AF11-D8A7-5F40-907D-78322D75A7CA}"/>
    <hyperlink ref="A507" r:id="rId221" display="https://service.scedc.caltech.edu/FocMech/ci38458135.cifm1.html" xr:uid="{83FA3FEF-BD61-674C-84C5-AB185DE3469F}"/>
    <hyperlink ref="A508" r:id="rId222" display="https://service.scedc.caltech.edu/FocMech/ci38458143.cifm1.html" xr:uid="{5097CD09-E388-FD46-8109-957895DBC002}"/>
    <hyperlink ref="A509" r:id="rId223" display="https://service.scedc.caltech.edu/FocMech/ci38458159.cifm1.html" xr:uid="{BE23D5BB-B274-6D49-9034-15E56764E711}"/>
    <hyperlink ref="A510" r:id="rId224" display="https://service.scedc.caltech.edu/FocMech/ci37427213.cifm1.html" xr:uid="{20FFA2E8-E5E3-7C41-B665-AB645762DF4A}"/>
    <hyperlink ref="A511" r:id="rId225" display="https://service.scedc.caltech.edu/FocMech/ci38458175.cifm1.html" xr:uid="{3C4E60F2-EA80-8641-A8D9-C9A08EF9A1B5}"/>
    <hyperlink ref="A514" r:id="rId226" display="https://service.scedc.caltech.edu/FocMech/ci38458199.cifm1.html" xr:uid="{02234CAB-DEA5-6B44-AB66-2A433EBDBEDA}"/>
    <hyperlink ref="A516" r:id="rId227" display="https://service.scedc.caltech.edu/FocMech/ci38458215.cifm1.html" xr:uid="{8162488B-F426-D443-B2B2-1C61976027B0}"/>
    <hyperlink ref="A517" r:id="rId228" display="https://service.scedc.caltech.edu/FocMech/ci38458223.cifm1.html" xr:uid="{C735CAA0-CF39-064B-8C53-B92A4B1793A6}"/>
    <hyperlink ref="A520" r:id="rId229" display="https://service.scedc.caltech.edu/FocMech/ci38458263.cifm1.html" xr:uid="{E79C4F76-F836-E14D-B520-2BFE137CAAD9}"/>
    <hyperlink ref="A522" r:id="rId230" display="https://service.scedc.caltech.edu/FocMech/ci38458295.cifm1.html" xr:uid="{49AB4759-80FA-BE4E-BEAD-5940E96C2350}"/>
    <hyperlink ref="A523" r:id="rId231" display="https://service.scedc.caltech.edu/FocMech/ci37226844.cifm1.html" xr:uid="{86388C73-2D9E-5E46-A0A5-0F72B54830F5}"/>
    <hyperlink ref="A527" r:id="rId232" display="https://service.scedc.caltech.edu/FocMech/ci38458303.cifm1.html" xr:uid="{840CB9E9-BC6F-7F49-9769-4B3E4EF54C5B}"/>
    <hyperlink ref="A530" r:id="rId233" display="https://service.scedc.caltech.edu/FocMech/ci38458359.cifm1.html" xr:uid="{CA57E428-96EC-AB47-8018-89CBCA98C2E8}"/>
    <hyperlink ref="A532" r:id="rId234" display="https://service.scedc.caltech.edu/FocMech/ci38458375.cifm1.html" xr:uid="{837357CE-3A65-9049-A581-B10314AC1BE1}"/>
    <hyperlink ref="A537" r:id="rId235" display="https://service.scedc.caltech.edu/FocMech/ci38458415.cifm1.html" xr:uid="{37B18F14-E71B-3143-A71A-BD1F66FC8BFC}"/>
    <hyperlink ref="A539" r:id="rId236" display="https://service.scedc.caltech.edu/FocMech/ci38458431.cifm1.html" xr:uid="{DC111C1E-2B3E-6948-9720-90B5E8BC4DD4}"/>
    <hyperlink ref="A541" r:id="rId237" display="https://service.scedc.caltech.edu/FocMech/ci38458439.cifm1.html" xr:uid="{B5249460-DD1B-3442-9956-FFE10EDE1428}"/>
    <hyperlink ref="A543" r:id="rId238" display="https://service.scedc.caltech.edu/FocMech/ci38458471.cifm1.html" xr:uid="{F4ECEC83-3D6E-FB42-819C-540E11F7BD59}"/>
    <hyperlink ref="A544" r:id="rId239" display="https://service.scedc.caltech.edu/FocMech/ci38458479.cifm1.html" xr:uid="{83EFAB78-6235-3847-8950-5CF1BF3ED2F9}"/>
    <hyperlink ref="A545" r:id="rId240" display="https://service.scedc.caltech.edu/FocMech/ci38458487.cifm1.html" xr:uid="{526F1D50-2EE6-4646-8EFB-0F16A9FAB0E2}"/>
    <hyperlink ref="A546" r:id="rId241" display="https://service.scedc.caltech.edu/FocMech/ci38458495.cifm1.html" xr:uid="{33D1EE23-9416-1745-BEB8-DCF74B0EACC4}"/>
    <hyperlink ref="A547" r:id="rId242" display="https://service.scedc.caltech.edu/FocMech/ci38458503.cifm1.html" xr:uid="{F9FB209C-A31F-0F4F-8545-1681B4D33FC2}"/>
    <hyperlink ref="A548" r:id="rId243" display="https://service.scedc.caltech.edu/FocMech/ci38458511.cifm1.html" xr:uid="{E2D9E39C-303B-594F-B493-1709B3DD4375}"/>
    <hyperlink ref="A549" r:id="rId244" display="https://service.scedc.caltech.edu/FocMech/ci38458527.cifm1.html" xr:uid="{4834D629-D715-9C43-A04B-CDCEFD2ADCFC}"/>
    <hyperlink ref="A550" r:id="rId245" display="https://service.scedc.caltech.edu/FocMech/ci38458535.cifm1.html" xr:uid="{2ADD8A9B-F15D-9846-AEB3-D2E444E62CF0}"/>
    <hyperlink ref="A551" r:id="rId246" display="https://service.scedc.caltech.edu/FocMech/ci38458543.cifm1.html" xr:uid="{63B2ADE0-C858-B348-B0C1-6B9C2611D1AD}"/>
    <hyperlink ref="A553" r:id="rId247" display="https://service.scedc.caltech.edu/FocMech/ci38458575.cifm1.html" xr:uid="{7338AABC-B84D-E84A-9E19-453027A26942}"/>
    <hyperlink ref="A554" r:id="rId248" display="https://service.scedc.caltech.edu/FocMech/ci38458655.cifm1.html" xr:uid="{3CCD5C74-2051-7F49-91A3-FC90E364A64C}"/>
    <hyperlink ref="A563" r:id="rId249" display="https://service.scedc.caltech.edu/FocMech/ci38458759.cifm1.html" xr:uid="{8FD5AB44-9726-3C48-A3DE-639219BFFFB4}"/>
    <hyperlink ref="A575" r:id="rId250" display="https://service.scedc.caltech.edu/FocMech/ci38458999.cifm1.html" xr:uid="{DF51DF1B-D20A-5B4B-A181-F17D1F7313D7}"/>
    <hyperlink ref="A621" r:id="rId251" display="https://service.scedc.caltech.edu/FocMech/ci38460135.cifm1.html" xr:uid="{E0901089-C67D-A340-B6A0-6EC1056763FC}"/>
    <hyperlink ref="A622" r:id="rId252" display="https://service.scedc.caltech.edu/FocMech/ci38460151.cifm1.html" xr:uid="{DEEDE232-E7A6-FF4C-9FAE-DC3D9F7C4A70}"/>
    <hyperlink ref="A623" r:id="rId253" display="https://service.scedc.caltech.edu/FocMech/ci38460175.cifm1.html" xr:uid="{6A95B03F-0FFB-EC40-89EE-19D0D49FB802}"/>
    <hyperlink ref="A624" r:id="rId254" display="https://service.scedc.caltech.edu/FocMech/ci38460199.cifm1.html" xr:uid="{F9EF33C8-BD5A-B04B-B852-8C150D99D024}"/>
    <hyperlink ref="A630" r:id="rId255" display="https://service.scedc.caltech.edu/FocMech/ci38460295.cifm1.html" xr:uid="{9CB5AAB7-4A91-C949-8EAF-1AF82D395BAC}"/>
    <hyperlink ref="A632" r:id="rId256" display="https://service.scedc.caltech.edu/FocMech/ci38460311.cifm1.html" xr:uid="{9AE30BF7-C974-BD4B-A346-B24587EC7C9A}"/>
    <hyperlink ref="A636" r:id="rId257" display="https://service.scedc.caltech.edu/FocMech/ci38460343.cifm1.html" xr:uid="{44D76BA3-F9C6-2B4A-A96E-05B5D4AC3566}"/>
    <hyperlink ref="A640" r:id="rId258" display="https://service.scedc.caltech.edu/FocMech/ci38460431.cifm1.html" xr:uid="{8C73289D-8002-714B-B5BE-14018BB86CCA}"/>
    <hyperlink ref="A644" r:id="rId259" display="https://service.scedc.caltech.edu/FocMech/ci38460527.cifm1.html" xr:uid="{9ED7800F-CCB8-5A44-8D90-EC5580FC692D}"/>
    <hyperlink ref="A648" r:id="rId260" display="https://service.scedc.caltech.edu/FocMech/ci38460567.cifm1.html" xr:uid="{00FE3AFD-CE72-8143-B5A6-2A83177877DD}"/>
    <hyperlink ref="A650" r:id="rId261" display="https://service.scedc.caltech.edu/FocMech/ci38460615.cifm1.html" xr:uid="{2B4BFE6C-40B4-A244-8E79-D7B701B33437}"/>
    <hyperlink ref="A652" r:id="rId262" display="https://service.scedc.caltech.edu/FocMech/ci38460631.cifm1.html" xr:uid="{38A01A3F-CA4D-5943-A907-6682B0D1ED6B}"/>
    <hyperlink ref="A653" r:id="rId263" display="https://service.scedc.caltech.edu/FocMech/ci38460639.cifm1.html" xr:uid="{55A66757-6213-AD45-A175-A33006E48117}"/>
    <hyperlink ref="A654" r:id="rId264" display="https://service.scedc.caltech.edu/FocMech/ci38460655.cifm1.html" xr:uid="{245FD79D-A717-F14A-B368-D3775B271BC5}"/>
    <hyperlink ref="A658" r:id="rId265" display="https://service.scedc.caltech.edu/FocMech/ci38460735.cifm1.html" xr:uid="{0750C8F4-0115-E049-BE9B-87E23F6524F5}"/>
    <hyperlink ref="A660" r:id="rId266" display="https://service.scedc.caltech.edu/FocMech/ci38460783.cifm1.html" xr:uid="{97481864-2C8D-C546-B293-B511DEE33825}"/>
    <hyperlink ref="A661" r:id="rId267" display="https://service.scedc.caltech.edu/FocMech/ci38460823.cifm1.html" xr:uid="{6469401B-74AA-624B-BB9B-AE9BD6C82D32}"/>
    <hyperlink ref="A662" r:id="rId268" display="https://service.scedc.caltech.edu/FocMech/ci38460839.cifm1.html" xr:uid="{DE7F5CD5-800A-8047-9294-8D119C9EA6B3}"/>
    <hyperlink ref="A665" r:id="rId269" display="https://service.scedc.caltech.edu/FocMech/ci38460863.cifm1.html" xr:uid="{4570902F-26B4-CA49-9D40-D83D595915ED}"/>
    <hyperlink ref="A669" r:id="rId270" display="https://service.scedc.caltech.edu/FocMech/ci38460943.cifm1.html" xr:uid="{82320F51-A39D-844C-97AB-8156E79517CD}"/>
    <hyperlink ref="A671" r:id="rId271" display="https://service.scedc.caltech.edu/FocMech/ci38460967.cifm1.html" xr:uid="{4D9CDB93-E186-0544-97B8-A30698BBE4CA}"/>
    <hyperlink ref="A673" r:id="rId272" display="https://service.scedc.caltech.edu/FocMech/ci38460983.cifm1.html" xr:uid="{AF6BDA98-2E6F-6143-90AA-6ED796CF2613}"/>
    <hyperlink ref="A675" r:id="rId273" display="https://service.scedc.caltech.edu/FocMech/ci38460999.cifm1.html" xr:uid="{F4FAE05D-274C-FD4F-8104-24840597F1CC}"/>
    <hyperlink ref="A677" r:id="rId274" display="https://service.scedc.caltech.edu/FocMech/ci38461015.cifm1.html" xr:uid="{25787638-7AC0-8949-81DB-1FE045BF7EA5}"/>
    <hyperlink ref="A681" r:id="rId275" display="https://service.scedc.caltech.edu/FocMech/ci38461063.cifm1.html" xr:uid="{696BDCD2-A853-0E4F-B9BE-A1EDE7CA1540}"/>
    <hyperlink ref="A682" r:id="rId276" display="https://service.scedc.caltech.edu/FocMech/ci38461079.cifm1.html" xr:uid="{DE183265-6DC6-A748-B5A4-E63A59B7F9F0}"/>
    <hyperlink ref="A688" r:id="rId277" display="https://service.scedc.caltech.edu/FocMech/ci38461199.cifm1.html" xr:uid="{B61310BD-7814-BA42-8427-C8263E5EA8EC}"/>
    <hyperlink ref="A690" r:id="rId278" display="https://service.scedc.caltech.edu/FocMech/ci38461239.cifm1.html" xr:uid="{A5521F8C-EEC6-3E49-8160-5A5AE5E7A294}"/>
    <hyperlink ref="A704" r:id="rId279" display="https://service.scedc.caltech.edu/FocMech/ci38461455.cifm1.html" xr:uid="{D87EDD27-1BA3-FD4B-96D4-A7674F41169D}"/>
    <hyperlink ref="A705" r:id="rId280" display="https://service.scedc.caltech.edu/FocMech/ci38461463.cifm1.html" xr:uid="{9A4F42E7-860E-F942-A8CB-3B31FD7F01B7}"/>
    <hyperlink ref="A707" r:id="rId281" display="https://service.scedc.caltech.edu/FocMech/ci38461503.cifm1.html" xr:uid="{444C80A4-5CD9-034B-B985-0C45D5B897A1}"/>
    <hyperlink ref="A709" r:id="rId282" display="https://service.scedc.caltech.edu/FocMech/ci38461535.cifm1.html" xr:uid="{A9E9C3F0-E1EB-DF41-A2D3-9CB891613F4C}"/>
    <hyperlink ref="A717" r:id="rId283" display="https://service.scedc.caltech.edu/FocMech/ci38461671.cifm1.html" xr:uid="{19798C4E-BF55-084E-AA0E-AF76A01E107D}"/>
    <hyperlink ref="A718" r:id="rId284" display="https://service.scedc.caltech.edu/FocMech/ci38461687.cifm1.html" xr:uid="{2CF704DB-6403-EC49-AEE5-DED626CB7B52}"/>
    <hyperlink ref="A719" r:id="rId285" display="https://service.scedc.caltech.edu/FocMech/ci38461695.cifm1.html" xr:uid="{2A450D19-4DB5-8F4C-8146-F8AAAE057776}"/>
    <hyperlink ref="A725" r:id="rId286" display="https://service.scedc.caltech.edu/FocMech/ci38461767.cifm1.html" xr:uid="{14D984E6-7BC9-264A-84A2-AAB8F6DB7B48}"/>
    <hyperlink ref="A731" r:id="rId287" display="https://service.scedc.caltech.edu/FocMech/ci38461879.cifm1.html" xr:uid="{5891BD71-450B-3C48-9316-EBAD53B33EA4}"/>
    <hyperlink ref="A735" r:id="rId288" display="https://service.scedc.caltech.edu/FocMech/ci38461919.cifm1.html" xr:uid="{A67837D8-B575-5743-9786-E88A075032A9}"/>
    <hyperlink ref="A736" r:id="rId289" display="https://service.scedc.caltech.edu/FocMech/ci38461927.cifm1.html" xr:uid="{69463352-D4EA-1C46-9DD3-54C1D46C09B3}"/>
    <hyperlink ref="A738" r:id="rId290" display="https://service.scedc.caltech.edu/FocMech/ci38461975.cifm1.html" xr:uid="{AB39BEEF-D578-6447-BC6E-71105C52033C}"/>
    <hyperlink ref="A739" r:id="rId291" display="https://service.scedc.caltech.edu/FocMech/ci38461983.cifm1.html" xr:uid="{0B4DC2D6-A267-824B-AC0C-44AACE2F7115}"/>
    <hyperlink ref="A740" r:id="rId292" display="https://service.scedc.caltech.edu/FocMech/ci38461999.cifm1.html" xr:uid="{69842017-A866-B343-AAEB-798631E79AC4}"/>
    <hyperlink ref="A747" r:id="rId293" display="https://service.scedc.caltech.edu/FocMech/ci38462087.cifm1.html" xr:uid="{D58A675C-3EE0-4843-B5F8-B9DFF3DB16B7}"/>
    <hyperlink ref="A749" r:id="rId294" display="https://service.scedc.caltech.edu/FocMech/ci38462151.cifm1.html" xr:uid="{A0B05BA0-D6E2-0646-B6E7-8FD7FAD458F2}"/>
    <hyperlink ref="A753" r:id="rId295" display="https://service.scedc.caltech.edu/FocMech/ci38462255.cifm1.html" xr:uid="{637B9C16-EA06-594A-821C-B49FC68D737D}"/>
    <hyperlink ref="A754" r:id="rId296" display="https://service.scedc.caltech.edu/FocMech/ci38462279.cifm1.html" xr:uid="{7B26796D-CFB7-BD4A-821C-F95847651922}"/>
    <hyperlink ref="A755" r:id="rId297" display="https://service.scedc.caltech.edu/FocMech/ci38462295.cifm1.html" xr:uid="{AD3BD82B-CAF1-D247-87B7-45CA1B6CE621}"/>
    <hyperlink ref="A757" r:id="rId298" display="https://service.scedc.caltech.edu/FocMech/ci38462311.cifm1.html" xr:uid="{09192966-CA7A-194D-B058-FB6759DE5D7F}"/>
    <hyperlink ref="A759" r:id="rId299" display="https://service.scedc.caltech.edu/FocMech/ci38462391.cifm1.html" xr:uid="{76630157-A5EA-C74F-BEC4-579F20E9E51C}"/>
    <hyperlink ref="A761" r:id="rId300" display="https://service.scedc.caltech.edu/FocMech/ci38462439.cifm1.html" xr:uid="{59599EA1-BC8B-A243-B961-D984E42F0B46}"/>
    <hyperlink ref="A762" r:id="rId301" display="https://service.scedc.caltech.edu/FocMech/ci38462487.cifm1.html" xr:uid="{E702C03E-3F94-7842-B34D-AC2C38B9DBAE}"/>
    <hyperlink ref="A763" r:id="rId302" display="https://service.scedc.caltech.edu/FocMech/ci38462535.cifm1.html" xr:uid="{32682473-2675-3145-9CB3-004798E719BE}"/>
    <hyperlink ref="A765" r:id="rId303" display="https://service.scedc.caltech.edu/FocMech/ci38462567.cifm1.html" xr:uid="{644778AD-5FC9-AB43-8FE5-14AA449F2D88}"/>
    <hyperlink ref="A767" r:id="rId304" display="https://service.scedc.caltech.edu/FocMech/ci38462615.cifm1.html" xr:uid="{32AC8DD4-F173-2349-8BB0-276B84EE31A4}"/>
    <hyperlink ref="A770" r:id="rId305" display="https://service.scedc.caltech.edu/FocMech/ci38462679.cifm1.html" xr:uid="{6314DA73-01B2-1D4E-92B8-8CFC84CD1622}"/>
    <hyperlink ref="A776" r:id="rId306" display="https://service.scedc.caltech.edu/FocMech/ci38462823.cifm1.html" xr:uid="{80ADA432-8B29-0E4C-BC4F-E835A27718C2}"/>
    <hyperlink ref="A779" r:id="rId307" display="https://service.scedc.caltech.edu/FocMech/ci38462887.cifm1.html" xr:uid="{F3F7DA3C-E54E-FA48-BF94-947EA29BDFA7}"/>
    <hyperlink ref="A780" r:id="rId308" display="https://service.scedc.caltech.edu/FocMech/ci38462895.cifm1.html" xr:uid="{692714AD-80BB-BF4E-AB15-F0AD01886459}"/>
    <hyperlink ref="A781" r:id="rId309" display="https://service.scedc.caltech.edu/FocMech/ci38462919.cifm1.html" xr:uid="{2DB26498-0CA4-BC44-B2AA-E7CF7E4C09D0}"/>
    <hyperlink ref="A782" r:id="rId310" display="https://service.scedc.caltech.edu/FocMech/ci38462935.cifm1.html" xr:uid="{502A57EE-BB3E-5449-A658-5E775479EF0E}"/>
    <hyperlink ref="A784" r:id="rId311" display="https://service.scedc.caltech.edu/FocMech/ci38462999.cifm1.html" xr:uid="{81FD1BF5-9C8C-A940-AF2C-2BE7B2AF83FE}"/>
    <hyperlink ref="A786" r:id="rId312" display="https://service.scedc.caltech.edu/FocMech/ci38463015.cifm1.html" xr:uid="{7795C5C4-BF4E-8F4B-A103-9457398AE4C9}"/>
    <hyperlink ref="A791" r:id="rId313" display="https://service.scedc.caltech.edu/FocMech/ci38463135.cifm1.html" xr:uid="{86938257-DE37-164D-8EDE-DA014FDA35E9}"/>
    <hyperlink ref="A794" r:id="rId314" display="https://service.scedc.caltech.edu/FocMech/ci38463215.cifm1.html" xr:uid="{83A95E9F-2E50-1340-8D17-98731B527A56}"/>
    <hyperlink ref="A797" r:id="rId315" display="https://service.scedc.caltech.edu/FocMech/ci38463311.cifm1.html" xr:uid="{277303FA-4433-E24C-A11B-5A4AB6674BE9}"/>
    <hyperlink ref="A800" r:id="rId316" display="https://service.scedc.caltech.edu/FocMech/ci38463343.cifm1.html" xr:uid="{D252DD19-156A-2340-A4AB-81B25662BC9B}"/>
    <hyperlink ref="A802" r:id="rId317" display="https://service.scedc.caltech.edu/FocMech/ci38463367.cifm1.html" xr:uid="{B984CBAE-2660-C44A-A054-F432B78C20AD}"/>
    <hyperlink ref="A804" r:id="rId318" display="https://service.scedc.caltech.edu/FocMech/ci38463383.cifm1.html" xr:uid="{F0EABC1B-9984-CA43-9353-21CD59E6A2DE}"/>
    <hyperlink ref="A806" r:id="rId319" display="https://service.scedc.caltech.edu/FocMech/ci38463407.cifm1.html" xr:uid="{B95BE42C-46E4-CB4B-93AB-82FC0B2FDF0B}"/>
    <hyperlink ref="A807" r:id="rId320" display="https://service.scedc.caltech.edu/FocMech/ci38463415.cifm1.html" xr:uid="{EA16D505-DC15-8A43-B0A8-BA8EE0684D87}"/>
    <hyperlink ref="A811" r:id="rId321" display="https://service.scedc.caltech.edu/FocMech/ci38463471.cifm1.html" xr:uid="{BDF5634E-20D5-774D-8C12-878F79CB7104}"/>
    <hyperlink ref="A813" r:id="rId322" display="https://service.scedc.caltech.edu/FocMech/ci38463519.cifm1.html" xr:uid="{64286F04-0172-764C-A042-B2A3E5A0E3D3}"/>
    <hyperlink ref="A814" r:id="rId323" display="https://service.scedc.caltech.edu/FocMech/ci38463551.cifm1.html" xr:uid="{2F800571-43B1-DA4F-8F16-F90BC95B5D14}"/>
    <hyperlink ref="A817" r:id="rId324" display="https://service.scedc.caltech.edu/FocMech/ci38463639.cifm1.html" xr:uid="{8D48A8F9-DA9C-3C44-973F-92DB2B7CD658}"/>
    <hyperlink ref="A819" r:id="rId325" display="https://service.scedc.caltech.edu/FocMech/ci38463671.cifm1.html" xr:uid="{6EDF8E9C-9549-3A45-B1D1-65FD7EF99B77}"/>
    <hyperlink ref="A821" r:id="rId326" display="https://service.scedc.caltech.edu/FocMech/ci38463703.cifm1.html" xr:uid="{A10E5B11-CF4D-6E46-BD1F-B532F5155458}"/>
    <hyperlink ref="A823" r:id="rId327" display="https://service.scedc.caltech.edu/FocMech/ci38463751.cifm1.html" xr:uid="{C1F2EB04-C7FD-7246-A061-436C5BBC5236}"/>
    <hyperlink ref="A824" r:id="rId328" display="https://service.scedc.caltech.edu/FocMech/ci38463775.cifm1.html" xr:uid="{773722C5-EC12-B94B-BE9E-DE72B711075E}"/>
    <hyperlink ref="A830" r:id="rId329" display="https://service.scedc.caltech.edu/FocMech/ci38463887.cifm1.html" xr:uid="{BA8EB874-A7F9-1A42-8157-24BBCF38051B}"/>
    <hyperlink ref="A835" r:id="rId330" display="https://service.scedc.caltech.edu/FocMech/ci38463927.cifm1.html" xr:uid="{05121C9E-C3A9-1F4D-982E-FC287CC78A28}"/>
    <hyperlink ref="A837" r:id="rId331" display="https://service.scedc.caltech.edu/FocMech/ci38463943.cifm1.html" xr:uid="{53AB7EBB-554C-1F41-B0FC-B54FA4B978DD}"/>
    <hyperlink ref="A839" r:id="rId332" display="https://service.scedc.caltech.edu/FocMech/ci38463967.cifm1.html" xr:uid="{72E6AB6C-8E7F-4247-B0B9-48B258704564}"/>
    <hyperlink ref="A840" r:id="rId333" display="https://service.scedc.caltech.edu/FocMech/ci38463975.cifm1.html" xr:uid="{FEA50E53-91F9-754C-92A4-3AE0F8B53F28}"/>
    <hyperlink ref="A842" r:id="rId334" display="https://service.scedc.caltech.edu/FocMech/ci38463999.cifm1.html" xr:uid="{9B1B82FE-0883-C449-A583-184399558B29}"/>
    <hyperlink ref="A844" r:id="rId335" display="https://service.scedc.caltech.edu/FocMech/ci38464023.cifm1.html" xr:uid="{E750DB4D-2C3E-4F44-908E-321987C31B76}"/>
    <hyperlink ref="A845" r:id="rId336" display="https://service.scedc.caltech.edu/FocMech/ci38464031.cifm1.html" xr:uid="{C2B3B7C2-11A9-DC48-B111-39C72A18BA68}"/>
    <hyperlink ref="A846" r:id="rId337" display="https://service.scedc.caltech.edu/FocMech/ci38464039.cifm1.html" xr:uid="{FA9D69D4-8541-7E4F-8A83-80BA769D2077}"/>
    <hyperlink ref="A848" r:id="rId338" display="https://service.scedc.caltech.edu/FocMech/ci38464071.cifm1.html" xr:uid="{9914A900-8C41-FD43-9349-BEADD072F136}"/>
    <hyperlink ref="A851" r:id="rId339" display="https://service.scedc.caltech.edu/FocMech/ci38464159.cifm1.html" xr:uid="{8381DC5F-12F4-6E47-AA4F-AC5C7E97C186}"/>
    <hyperlink ref="A852" r:id="rId340" display="https://service.scedc.caltech.edu/FocMech/ci38464199.cifm1.html" xr:uid="{94A1459C-86F0-1349-97EF-7056FCA40699}"/>
    <hyperlink ref="A856" r:id="rId341" display="https://service.scedc.caltech.edu/FocMech/ci38464295.cifm1.html" xr:uid="{85CF70CC-2D7E-4A43-937D-080169601C80}"/>
    <hyperlink ref="A857" r:id="rId342" display="https://service.scedc.caltech.edu/FocMech/ci38464311.cifm1.html" xr:uid="{EA4C4CF2-8760-C44D-86C4-A2056FF7BC99}"/>
    <hyperlink ref="A858" r:id="rId343" display="https://service.scedc.caltech.edu/FocMech/ci38464319.cifm1.html" xr:uid="{BDE400A9-2E70-EA4D-B9B7-D05063DE114A}"/>
    <hyperlink ref="A862" r:id="rId344" display="https://service.scedc.caltech.edu/FocMech/ci38464391.cifm1.html" xr:uid="{6AFB54D2-DD7A-8C46-A9FD-B825D1DE7AA6}"/>
    <hyperlink ref="A865" r:id="rId345" display="https://service.scedc.caltech.edu/FocMech/ci38464511.cifm1.html" xr:uid="{0CD9443D-C59C-2B44-8475-F2014D3E828D}"/>
    <hyperlink ref="A866" r:id="rId346" display="https://service.scedc.caltech.edu/FocMech/ci38464519.cifm1.html" xr:uid="{DAC5AFF2-D6BB-2244-89BC-D7D40A1A082D}"/>
    <hyperlink ref="A868" r:id="rId347" display="https://service.scedc.caltech.edu/FocMech/ci38464551.cifm1.html" xr:uid="{D1C3E4C3-7B45-2345-A783-5F218B97CFC2}"/>
    <hyperlink ref="A869" r:id="rId348" display="https://service.scedc.caltech.edu/FocMech/ci38464631.cifm1.html" xr:uid="{3AADF427-D01A-3047-B06C-39F3650E8F47}"/>
    <hyperlink ref="A870" r:id="rId349" display="https://service.scedc.caltech.edu/FocMech/ci38464639.cifm1.html" xr:uid="{5565F35A-E8E4-7B42-A2DA-5217F5D9E418}"/>
    <hyperlink ref="A873" r:id="rId350" display="https://service.scedc.caltech.edu/FocMech/ci38464767.cifm1.html" xr:uid="{E0CF526C-CB8A-B349-99EE-CF4CAE043881}"/>
    <hyperlink ref="A877" r:id="rId351" display="https://service.scedc.caltech.edu/FocMech/ci38464815.cifm1.html" xr:uid="{42DFBF92-098F-C348-B965-F1065B1AD232}"/>
    <hyperlink ref="A882" r:id="rId352" display="https://service.scedc.caltech.edu/FocMech/ci38464871.cifm1.html" xr:uid="{4EDBA8EC-2249-D847-9296-3495BA060C95}"/>
    <hyperlink ref="A883" r:id="rId353" display="https://service.scedc.caltech.edu/FocMech/ci38464895.cifm1.html" xr:uid="{44A54E1F-C803-8341-82B4-DD4625CDE92F}"/>
    <hyperlink ref="A888" r:id="rId354" display="https://service.scedc.caltech.edu/FocMech/ci38464991.cifm1.html" xr:uid="{BCB926B1-7E0D-2043-B725-0795A696E5FB}"/>
    <hyperlink ref="A890" r:id="rId355" display="https://service.scedc.caltech.edu/FocMech/ci38465023.cifm1.html" xr:uid="{C7BF65E9-F8D2-5B40-B482-7AA5E5965667}"/>
    <hyperlink ref="A891" r:id="rId356" display="https://service.scedc.caltech.edu/FocMech/ci38465031.cifm1.html" xr:uid="{A1347CFD-B488-E74A-911D-9A8265A1FD48}"/>
    <hyperlink ref="A895" r:id="rId357" display="https://service.scedc.caltech.edu/FocMech/ci38465079.cifm1.html" xr:uid="{C54CD46E-B21E-D541-8219-936D6C1E1B40}"/>
    <hyperlink ref="A900" r:id="rId358" display="https://service.scedc.caltech.edu/FocMech/ci38465119.cifm1.html" xr:uid="{B629B207-8ABF-B447-9893-AF118C5CF4FE}"/>
    <hyperlink ref="A901" r:id="rId359" display="https://service.scedc.caltech.edu/FocMech/ci38465135.cifm1.html" xr:uid="{D7A51B5B-98C0-3E44-AA28-49B66AAEF394}"/>
    <hyperlink ref="A902" r:id="rId360" display="https://service.scedc.caltech.edu/FocMech/ci38465143.cifm1.html" xr:uid="{8F7EFB59-8A0A-434F-BBF4-7A7A9AE4AC2A}"/>
    <hyperlink ref="A903" r:id="rId361" display="https://service.scedc.caltech.edu/FocMech/ci38465183.cifm1.html" xr:uid="{15899517-2F2E-C641-8536-3B895B9FB0BF}"/>
    <hyperlink ref="A905" r:id="rId362" display="https://service.scedc.caltech.edu/FocMech/ci38465207.cifm1.html" xr:uid="{5429F853-D6F0-E345-B9D1-7FB37105B5B5}"/>
    <hyperlink ref="A906" r:id="rId363" display="https://service.scedc.caltech.edu/FocMech/ci38465255.cifm1.html" xr:uid="{5705CA81-D4B4-7A4E-A198-2D3C2396E6A6}"/>
    <hyperlink ref="A907" r:id="rId364" display="https://service.scedc.caltech.edu/FocMech/ci38465263.cifm1.html" xr:uid="{9C667C4F-59FD-5E47-BF05-E9ECF038E076}"/>
    <hyperlink ref="A908" r:id="rId365" display="https://service.scedc.caltech.edu/FocMech/ci38465295.cifm1.html" xr:uid="{45907A8C-2B35-3C49-8515-773AEACC1B44}"/>
    <hyperlink ref="A909" r:id="rId366" display="https://service.scedc.caltech.edu/FocMech/ci38465311.cifm1.html" xr:uid="{BD58EC66-1EF2-0147-A54D-2035B647F8B7}"/>
    <hyperlink ref="A912" r:id="rId367" display="https://service.scedc.caltech.edu/FocMech/ci38465375.cifm1.html" xr:uid="{32EF1A95-EEFF-1E4D-AF30-5CC47D731CA4}"/>
    <hyperlink ref="A918" r:id="rId368" display="https://service.scedc.caltech.edu/FocMech/ci38465479.cifm1.html" xr:uid="{72D7B4C5-4B0B-964D-82FA-FE8620303813}"/>
    <hyperlink ref="A920" r:id="rId369" display="https://service.scedc.caltech.edu/FocMech/ci38465519.cifm1.html" xr:uid="{880A7C36-863E-4347-92CF-E7470C67D394}"/>
    <hyperlink ref="A923" r:id="rId370" display="https://service.scedc.caltech.edu/FocMech/ci38465703.cifm1.html" xr:uid="{2052FB5B-4F7D-6947-9C14-021D94D6301C}"/>
    <hyperlink ref="A925" r:id="rId371" display="https://service.scedc.caltech.edu/FocMech/ci38465719.cifm1.html" xr:uid="{8CA86DAA-B57E-1743-82FF-592B250C87B2}"/>
    <hyperlink ref="A927" r:id="rId372" display="https://service.scedc.caltech.edu/FocMech/ci38465759.cifm1.html" xr:uid="{634660CB-346D-044E-8BCD-11D4E3AD6274}"/>
    <hyperlink ref="A928" r:id="rId373" display="https://service.scedc.caltech.edu/FocMech/ci38465775.cifm1.html" xr:uid="{DDA8D5C8-AAF5-7E43-BE59-902D0C56BB51}"/>
    <hyperlink ref="A929" r:id="rId374" display="https://service.scedc.caltech.edu/FocMech/ci38465807.cifm1.html" xr:uid="{C57CAB6A-F14F-D843-80F8-43C3F880F939}"/>
    <hyperlink ref="A931" r:id="rId375" display="https://service.scedc.caltech.edu/FocMech/ci38465823.cifm1.html" xr:uid="{427CE292-6965-7D41-BA85-F0CBD06A0AAE}"/>
    <hyperlink ref="A932" r:id="rId376" display="https://service.scedc.caltech.edu/FocMech/ci38465831.cifm1.html" xr:uid="{4D77BC5B-379B-ED4D-BB14-A70262DB7056}"/>
    <hyperlink ref="A934" r:id="rId377" display="https://service.scedc.caltech.edu/FocMech/ci38465935.cifm1.html" xr:uid="{BC4F3B9D-3E4A-7345-A993-F56FB3C57346}"/>
    <hyperlink ref="A935" r:id="rId378" display="https://service.scedc.caltech.edu/FocMech/ci38465983.cifm1.html" xr:uid="{6314BEEA-ECB9-044C-993D-A277B87C77F0}"/>
    <hyperlink ref="A938" r:id="rId379" display="https://service.scedc.caltech.edu/FocMech/ci38466047.cifm1.html" xr:uid="{2C92BAB9-4688-0F4B-8639-302BC9CD397D}"/>
    <hyperlink ref="A939" r:id="rId380" display="https://service.scedc.caltech.edu/FocMech/ci38466055.cifm1.html" xr:uid="{26495A38-75EB-7644-9305-150F3EF8F9AB}"/>
    <hyperlink ref="A940" r:id="rId381" display="https://service.scedc.caltech.edu/FocMech/ci38466063.cifm1.html" xr:uid="{D71EC397-DA0A-764D-9DEC-0EB45842D9DB}"/>
    <hyperlink ref="A941" r:id="rId382" display="https://service.scedc.caltech.edu/FocMech/ci38466071.cifm1.html" xr:uid="{152607F1-C6ED-054A-A4ED-76EFAB6F6C47}"/>
    <hyperlink ref="A942" r:id="rId383" display="https://service.scedc.caltech.edu/FocMech/ci38466079.cifm1.html" xr:uid="{3B90E38F-311B-F547-8FB3-51C1C8C7664B}"/>
    <hyperlink ref="A945" r:id="rId384" display="https://service.scedc.caltech.edu/FocMech/ci38466143.cifm1.html" xr:uid="{1B71651E-F4B3-7E43-955B-FB5D67F8DBFF}"/>
    <hyperlink ref="A946" r:id="rId385" display="https://service.scedc.caltech.edu/FocMech/ci38466159.cifm1.html" xr:uid="{7AFF0098-60BA-9042-9900-EE4C4635F4E0}"/>
    <hyperlink ref="A947" r:id="rId386" display="https://service.scedc.caltech.edu/FocMech/ci38466183.cifm1.html" xr:uid="{80B3C86E-316A-7A41-B975-4798D27B8897}"/>
    <hyperlink ref="A949" r:id="rId387" display="https://service.scedc.caltech.edu/FocMech/ci38466223.cifm1.html" xr:uid="{7D5FF7E2-C59F-1343-A48A-34EEAF2B07F7}"/>
    <hyperlink ref="A951" r:id="rId388" display="https://service.scedc.caltech.edu/FocMech/ci38466239.cifm1.html" xr:uid="{764AFCC2-76F3-8647-A7F6-A27F422ECF4F}"/>
    <hyperlink ref="A953" r:id="rId389" display="https://service.scedc.caltech.edu/FocMech/ci38466255.cifm1.html" xr:uid="{207F1257-5D89-0F45-A5FC-91A9E57FD902}"/>
    <hyperlink ref="A954" r:id="rId390" display="https://service.scedc.caltech.edu/FocMech/ci38466311.cifm1.html" xr:uid="{ADC0CB9F-888D-0245-A420-6959520702B4}"/>
    <hyperlink ref="A955" r:id="rId391" display="https://service.scedc.caltech.edu/FocMech/ci38466343.cifm1.html" xr:uid="{4994017C-E237-FF4C-9794-F0AF5BE8DE92}"/>
    <hyperlink ref="A958" r:id="rId392" display="https://service.scedc.caltech.edu/FocMech/ci38466471.cifm1.html" xr:uid="{1A9856D2-B4F0-3849-8555-9C5551BB981B}"/>
    <hyperlink ref="A961" r:id="rId393" display="https://service.scedc.caltech.edu/FocMech/ci38466631.cifm1.html" xr:uid="{B018A242-65D8-D249-BE0B-5763F051D76D}"/>
    <hyperlink ref="A963" r:id="rId394" display="https://service.scedc.caltech.edu/FocMech/ci38466687.cifm1.html" xr:uid="{B4A86EBE-7EC4-1644-8DB8-991577053A2A}"/>
    <hyperlink ref="A964" r:id="rId395" display="https://service.scedc.caltech.edu/FocMech/ci38466695.cifm1.html" xr:uid="{0B5C036F-9E07-864C-9A78-22B3EDA77453}"/>
    <hyperlink ref="A966" r:id="rId396" display="https://service.scedc.caltech.edu/FocMech/ci38466735.cifm1.html" xr:uid="{DB5B1B79-1CC7-D844-AE68-6270939D2584}"/>
    <hyperlink ref="A968" r:id="rId397" display="https://service.scedc.caltech.edu/FocMech/ci38466759.cifm1.html" xr:uid="{A03D5EE9-B3F8-4749-B4E7-3E6276F12D4F}"/>
    <hyperlink ref="A969" r:id="rId398" display="https://service.scedc.caltech.edu/FocMech/ci38466767.cifm1.html" xr:uid="{7C103CFA-04D2-A040-92D0-C5FD4A050EE6}"/>
    <hyperlink ref="A971" r:id="rId399" display="https://service.scedc.caltech.edu/FocMech/ci38466799.cifm1.html" xr:uid="{96293949-44A7-3A4F-B631-329E35A70C13}"/>
    <hyperlink ref="A972" r:id="rId400" display="https://service.scedc.caltech.edu/FocMech/ci38466815.cifm1.html" xr:uid="{EF01CEF0-EF98-F341-AFDF-B5897B04C750}"/>
    <hyperlink ref="A973" r:id="rId401" display="https://service.scedc.caltech.edu/FocMech/ci38466839.cifm1.html" xr:uid="{1F09D436-4BFC-AF4B-81F5-FF1B88DB4CA0}"/>
    <hyperlink ref="A976" r:id="rId402" display="https://service.scedc.caltech.edu/FocMech/ci38466911.cifm1.html" xr:uid="{D77A5545-B0EF-334E-A7D2-D1DC51F8CA87}"/>
    <hyperlink ref="A979" r:id="rId403" display="https://service.scedc.caltech.edu/FocMech/ci38466975.cifm1.html" xr:uid="{BCFA4904-F17C-BE49-AE04-D799D9A125F7}"/>
    <hyperlink ref="A982" r:id="rId404" display="https://service.scedc.caltech.edu/FocMech/ci38467039.cifm1.html" xr:uid="{6C408596-9BC1-E74E-8DFF-0C8CA8DA6C88}"/>
    <hyperlink ref="A983" r:id="rId405" display="https://service.scedc.caltech.edu/FocMech/ci38467047.cifm1.html" xr:uid="{AED85312-0260-0C4B-B562-7C7E22896F43}"/>
    <hyperlink ref="A985" r:id="rId406" display="https://service.scedc.caltech.edu/FocMech/ci38467071.cifm1.html" xr:uid="{341D8666-0CE1-7E4A-A5FF-A816AA701A2B}"/>
    <hyperlink ref="A986" r:id="rId407" display="https://service.scedc.caltech.edu/FocMech/ci38467079.cifm1.html" xr:uid="{A5E8CE65-7A92-2E4D-807F-07E63A6EB815}"/>
    <hyperlink ref="A987" r:id="rId408" display="https://service.scedc.caltech.edu/FocMech/ci38467127.cifm1.html" xr:uid="{BBB5BB3C-FF53-EC4A-A692-00FB3E61513E}"/>
    <hyperlink ref="A988" r:id="rId409" display="https://service.scedc.caltech.edu/FocMech/ci38467143.cifm1.html" xr:uid="{0E7895E0-1902-974A-973C-9FF720DBF18B}"/>
    <hyperlink ref="A989" r:id="rId410" display="https://service.scedc.caltech.edu/FocMech/ci38467239.cifm1.html" xr:uid="{A565AA9E-BC49-2149-A351-07D13DD65B38}"/>
    <hyperlink ref="A992" r:id="rId411" display="https://service.scedc.caltech.edu/FocMech/ci38467343.cifm1.html" xr:uid="{6542AD81-042D-6F4F-AF39-E16058070509}"/>
    <hyperlink ref="A994" r:id="rId412" display="https://service.scedc.caltech.edu/FocMech/ci38467367.cifm1.html" xr:uid="{4D7843E7-1A1E-7A46-8DAE-CA83AB0303F7}"/>
    <hyperlink ref="A995" r:id="rId413" display="https://service.scedc.caltech.edu/FocMech/ci38467375.cifm1.html" xr:uid="{6154DACE-93B0-BC43-8CFC-4EC41D9237CC}"/>
    <hyperlink ref="A997" r:id="rId414" display="https://service.scedc.caltech.edu/FocMech/ci38467399.cifm1.html" xr:uid="{315F6DE7-06E6-1E4F-AB89-08694BE9F038}"/>
    <hyperlink ref="A998" r:id="rId415" display="https://service.scedc.caltech.edu/FocMech/ci38467415.cifm1.html" xr:uid="{796956BA-BB24-D64D-873C-4D70C8864D8E}"/>
    <hyperlink ref="A1002" r:id="rId416" display="https://service.scedc.caltech.edu/FocMech/ci38467527.cifm1.html" xr:uid="{4313FF95-2850-814A-A598-66D108A63709}"/>
    <hyperlink ref="A1003" r:id="rId417" display="https://service.scedc.caltech.edu/FocMech/ci37484461.cifm1.html" xr:uid="{39E8ADC3-13B7-3D47-8C13-0E5188F9ECFB}"/>
    <hyperlink ref="A1005" r:id="rId418" display="https://service.scedc.caltech.edu/FocMech/ci38467583.cifm1.html" xr:uid="{6C3DC812-E12F-1441-90AF-612487ADE9E0}"/>
    <hyperlink ref="A1006" r:id="rId419" display="https://service.scedc.caltech.edu/FocMech/ci38467607.cifm1.html" xr:uid="{AF74BFA5-3BD1-CC47-BAEC-3A47B922A147}"/>
    <hyperlink ref="A1007" r:id="rId420" display="https://service.scedc.caltech.edu/FocMech/ci38467623.cifm1.html" xr:uid="{7D2D76B4-98F8-6B44-A758-D0892BC29906}"/>
    <hyperlink ref="A1008" r:id="rId421" display="https://service.scedc.caltech.edu/FocMech/ci37483637.cifm1.html" xr:uid="{31BC715E-DE1B-564C-A9E2-D33E4C2CA5FB}"/>
    <hyperlink ref="A1009" r:id="rId422" display="https://service.scedc.caltech.edu/FocMech/ci38467639.cifm1.html" xr:uid="{A4FFA714-320A-834B-8376-2B9436A51D9A}"/>
    <hyperlink ref="A1014" r:id="rId423" display="https://service.scedc.caltech.edu/FocMech/ci38467703.cifm1.html" xr:uid="{B5243306-A391-6E47-9FCB-67C7EA809C10}"/>
    <hyperlink ref="A1015" r:id="rId424" display="https://service.scedc.caltech.edu/FocMech/ci38467735.cifm1.html" xr:uid="{D0F1C911-12DF-014F-ADC8-5C838CB76254}"/>
    <hyperlink ref="A1016" r:id="rId425" display="https://service.scedc.caltech.edu/FocMech/ci38467759.cifm1.html" xr:uid="{58F3B7A3-D598-D14F-8236-377495949B71}"/>
    <hyperlink ref="A1017" r:id="rId426" display="https://service.scedc.caltech.edu/FocMech/ci38467783.cifm1.html" xr:uid="{2981506A-1F19-CB41-A266-716CCCCAD3C4}"/>
    <hyperlink ref="A1020" r:id="rId427" display="https://service.scedc.caltech.edu/FocMech/ci38467871.cifm1.html" xr:uid="{210A33F2-C1D6-8A40-9579-4F48303C51DA}"/>
    <hyperlink ref="A1021" r:id="rId428" display="https://service.scedc.caltech.edu/FocMech/ci38467927.cifm1.html" xr:uid="{3EA681D3-0A0B-C84A-8AC0-BAE7026331D6}"/>
    <hyperlink ref="A1022" r:id="rId429" display="https://service.scedc.caltech.edu/FocMech/ci38467967.cifm1.html" xr:uid="{5A77DAD1-A67F-D844-AE7E-87C66BD18E6A}"/>
    <hyperlink ref="A1026" r:id="rId430" display="https://service.scedc.caltech.edu/FocMech/ci38468055.cifm1.html" xr:uid="{3CFBDC1D-DE5B-AB44-876D-6082698DD8DE}"/>
    <hyperlink ref="A1028" r:id="rId431" display="https://service.scedc.caltech.edu/FocMech/ci38468119.cifm1.html" xr:uid="{7B19A74A-7D8F-7040-95B4-1309305F14BF}"/>
    <hyperlink ref="A1029" r:id="rId432" display="https://service.scedc.caltech.edu/FocMech/ci38468127.cifm1.html" xr:uid="{D2952F88-FC88-0B43-9843-8C700AAAC577}"/>
    <hyperlink ref="A1030" r:id="rId433" display="https://service.scedc.caltech.edu/FocMech/ci38468143.cifm1.html" xr:uid="{FE3BBFE2-7E7A-BD45-9567-B99824433415}"/>
    <hyperlink ref="A1033" r:id="rId434" display="https://service.scedc.caltech.edu/FocMech/ci38468199.cifm1.html" xr:uid="{FA582E9B-7C19-FB45-A973-051B2410E00E}"/>
    <hyperlink ref="A1036" r:id="rId435" display="https://service.scedc.caltech.edu/FocMech/ci38468279.cifm1.html" xr:uid="{BEBD03A0-F097-EB4E-9266-0761910FED8A}"/>
    <hyperlink ref="A1037" r:id="rId436" display="https://service.scedc.caltech.edu/FocMech/ci38468343.cifm1.html" xr:uid="{2FE69901-E371-9D48-A435-B4DBEE42F429}"/>
    <hyperlink ref="A1039" r:id="rId437" display="https://service.scedc.caltech.edu/FocMech/ci38468399.cifm1.html" xr:uid="{4187ABE4-E976-5D44-9085-AB1956C31128}"/>
    <hyperlink ref="A1043" r:id="rId438" display="https://service.scedc.caltech.edu/FocMech/ci38468519.cifm1.html" xr:uid="{1D19895C-CC43-7F43-A28B-93C2980BE502}"/>
    <hyperlink ref="A1044" r:id="rId439" display="https://service.scedc.caltech.edu/FocMech/ci38468551.cifm1.html" xr:uid="{955AB70D-FF79-4147-B3D9-4E9424049E4D}"/>
    <hyperlink ref="A1045" r:id="rId440" display="https://service.scedc.caltech.edu/FocMech/ci38468591.cifm1.html" xr:uid="{5ADD58F0-1A7A-6C47-8C9B-55D81BADE07C}"/>
    <hyperlink ref="A1046" r:id="rId441" display="https://service.scedc.caltech.edu/FocMech/ci38468663.cifm1.html" xr:uid="{C4CC2808-8F5D-5B45-B8E1-F143A22C9A3C}"/>
    <hyperlink ref="A1047" r:id="rId442" display="https://service.scedc.caltech.edu/FocMech/ci38468671.cifm1.html" xr:uid="{7635381E-AC42-F14C-BD1B-EFF01805E4BB}"/>
    <hyperlink ref="A1048" r:id="rId443" display="https://service.scedc.caltech.edu/FocMech/ci38468727.cifm1.html" xr:uid="{0C840E39-BD73-EC4A-82DC-2774F2D4D5CA}"/>
    <hyperlink ref="A1051" r:id="rId444" display="https://service.scedc.caltech.edu/FocMech/ci38468927.cifm1.html" xr:uid="{740FF4A1-D69D-FD4C-AB5E-B95AE78B9736}"/>
    <hyperlink ref="A1053" r:id="rId445" display="https://service.scedc.caltech.edu/FocMech/ci38468983.cifm1.html" xr:uid="{5B39D1B2-282D-F742-ACC4-23ED0A6C9CE7}"/>
    <hyperlink ref="A1058" r:id="rId446" display="https://service.scedc.caltech.edu/FocMech/ci38469095.cifm1.html" xr:uid="{C9EA1CB1-186D-7446-898C-A8664D2E64B2}"/>
    <hyperlink ref="A1060" r:id="rId447" display="https://service.scedc.caltech.edu/FocMech/ci38469135.cifm1.html" xr:uid="{291DC484-FA78-B846-A8DB-07D9425E22D9}"/>
    <hyperlink ref="A1061" r:id="rId448" display="https://service.scedc.caltech.edu/FocMech/ci38469167.cifm1.html" xr:uid="{55CBE273-C5C8-0C47-9584-655B647C51DA}"/>
    <hyperlink ref="A1065" r:id="rId449" display="https://service.scedc.caltech.edu/FocMech/ci38469255.cifm1.html" xr:uid="{E8E463BE-02A9-3C4F-9728-0BBD6EE7EBEB}"/>
    <hyperlink ref="A1067" r:id="rId450" display="https://service.scedc.caltech.edu/FocMech/ci38469359.cifm1.html" xr:uid="{1D9C2637-8EDA-2B43-AAF7-69229F816AF5}"/>
    <hyperlink ref="A1068" r:id="rId451" display="https://service.scedc.caltech.edu/FocMech/ci38469375.cifm1.html" xr:uid="{2C41640E-1628-A641-8C4C-55CE0BCA4ACB}"/>
    <hyperlink ref="A1071" r:id="rId452" display="https://service.scedc.caltech.edu/FocMech/ci38469527.cifm1.html" xr:uid="{7C9072D0-72A1-B14B-9854-04F63E9200F1}"/>
    <hyperlink ref="A1072" r:id="rId453" display="https://service.scedc.caltech.edu/FocMech/ci38469599.cifm1.html" xr:uid="{3F9A5A7C-7CD8-0A41-B4BF-78FE192D8399}"/>
    <hyperlink ref="A1073" r:id="rId454" display="https://service.scedc.caltech.edu/FocMech/ci38469623.cifm1.html" xr:uid="{C0F7205C-72EE-DA4F-B1B2-FB45DBB669C7}"/>
    <hyperlink ref="A1074" r:id="rId455" display="https://service.scedc.caltech.edu/FocMech/ci38469671.cifm1.html" xr:uid="{47BE8C6D-8E72-E641-8FE0-6C0C3BE631B7}"/>
    <hyperlink ref="A1076" r:id="rId456" display="https://service.scedc.caltech.edu/FocMech/ci38469711.cifm1.html" xr:uid="{FD3F9C74-27B6-264D-939F-974039E6E315}"/>
    <hyperlink ref="A1077" r:id="rId457" display="https://service.scedc.caltech.edu/FocMech/ci38469743.cifm1.html" xr:uid="{10D899D6-2339-6E41-8D34-A341CF84A554}"/>
    <hyperlink ref="A1079" r:id="rId458" display="https://service.scedc.caltech.edu/FocMech/ci38469799.cifm1.html" xr:uid="{0E6D8C81-4131-9D44-9AEA-721F9060602A}"/>
    <hyperlink ref="A1080" r:id="rId459" display="https://service.scedc.caltech.edu/FocMech/ci38469831.cifm1.html" xr:uid="{265F0FAD-FC45-B549-9E7C-E4199312C41E}"/>
    <hyperlink ref="A1081" r:id="rId460" display="https://service.scedc.caltech.edu/FocMech/ci38469863.cifm1.html" xr:uid="{4AC5147C-7739-2745-A4C9-E0609A3E6543}"/>
    <hyperlink ref="A1082" r:id="rId461" display="https://service.scedc.caltech.edu/FocMech/ci38469871.cifm1.html" xr:uid="{1C377AE8-D617-194E-B4CE-8886BB664F51}"/>
    <hyperlink ref="A1083" r:id="rId462" display="https://service.scedc.caltech.edu/FocMech/ci38469895.cifm1.html" xr:uid="{8C873369-9DD4-8F4A-986C-A2153E06C0D9}"/>
    <hyperlink ref="A1085" r:id="rId463" display="https://service.scedc.caltech.edu/FocMech/ci38469951.cifm1.html" xr:uid="{F2DC75EE-30EE-C04F-AD94-55E477B550B6}"/>
    <hyperlink ref="A1087" r:id="rId464" display="https://service.scedc.caltech.edu/FocMech/ci38470055.cifm1.html" xr:uid="{03B252CB-64C6-114B-9A69-57653F98B4BD}"/>
    <hyperlink ref="A1088" r:id="rId465" display="https://service.scedc.caltech.edu/FocMech/ci38470087.cifm1.html" xr:uid="{650FEFE1-6B1D-4544-A6C1-3A2120481838}"/>
    <hyperlink ref="A1089" r:id="rId466" display="https://service.scedc.caltech.edu/FocMech/ci38470103.cifm1.html" xr:uid="{F32381E8-DC10-924A-B122-336F072E220D}"/>
    <hyperlink ref="A1094" r:id="rId467" display="https://service.scedc.caltech.edu/FocMech/ci38470263.cifm1.html" xr:uid="{DE570D1A-6EE5-FA4E-AC2F-FF06FA83FBB5}"/>
    <hyperlink ref="A1095" r:id="rId468" display="https://service.scedc.caltech.edu/FocMech/ci38470279.cifm1.html" xr:uid="{EA9467ED-E3F0-D84D-86F5-DCD241C6755D}"/>
    <hyperlink ref="A1096" r:id="rId469" display="https://service.scedc.caltech.edu/FocMech/ci38470303.cifm1.html" xr:uid="{B07147B9-1788-2041-9A06-E869C41192CD}"/>
    <hyperlink ref="A1097" r:id="rId470" display="https://service.scedc.caltech.edu/FocMech/ci38470327.cifm1.html" xr:uid="{A7C42BE7-2A51-6C4B-9CAE-835ED9A20CFE}"/>
    <hyperlink ref="A1099" r:id="rId471" display="https://service.scedc.caltech.edu/FocMech/ci38470423.cifm1.html" xr:uid="{27ED85A7-6B22-2C4F-8E68-6CFF36A4EA18}"/>
    <hyperlink ref="A1101" r:id="rId472" display="https://service.scedc.caltech.edu/FocMech/ci38470447.cifm1.html" xr:uid="{C8E4503D-20E3-3243-A4F1-285B4A35C2FD}"/>
    <hyperlink ref="A1103" r:id="rId473" display="https://service.scedc.caltech.edu/FocMech/ci38470519.cifm1.html" xr:uid="{1B0DBED8-61C9-E748-ABF7-9959E7442D74}"/>
    <hyperlink ref="A1105" r:id="rId474" display="https://service.scedc.caltech.edu/FocMech/ci38470727.cifm1.html" xr:uid="{8B7FE332-01E8-4348-AF8A-C110682051E8}"/>
    <hyperlink ref="A1106" r:id="rId475" display="https://service.scedc.caltech.edu/FocMech/ci38470735.cifm1.html" xr:uid="{BD84CA30-3D4B-FE42-9467-CBF4695C06F8}"/>
    <hyperlink ref="A1107" r:id="rId476" display="https://service.scedc.caltech.edu/FocMech/ci38470751.cifm1.html" xr:uid="{0BAAEAFE-E9D2-9E42-87E3-28B6F8883A16}"/>
    <hyperlink ref="A1108" r:id="rId477" display="https://service.scedc.caltech.edu/FocMech/ci38470783.cifm1.html" xr:uid="{843E43B6-55FD-A942-9D7D-45507FD0C8D3}"/>
    <hyperlink ref="A1109" r:id="rId478" display="https://service.scedc.caltech.edu/FocMech/ci38470807.cifm1.html" xr:uid="{014EE2D9-D06B-D549-B5FF-8DA7095B75B8}"/>
    <hyperlink ref="A1111" r:id="rId479" display="https://service.scedc.caltech.edu/FocMech/ci38470847.cifm1.html" xr:uid="{7BEA5A68-C527-7F4F-9722-B17235B89BD3}"/>
    <hyperlink ref="A1112" r:id="rId480" display="https://service.scedc.caltech.edu/FocMech/ci38470879.cifm1.html" xr:uid="{38175F66-7C93-024F-A0F3-5E54279C4B77}"/>
    <hyperlink ref="A1117" r:id="rId481" display="https://service.scedc.caltech.edu/FocMech/ci38471079.cifm1.html" xr:uid="{DA9A27E9-9F9B-7A4D-8B6A-9FC0444C81BD}"/>
    <hyperlink ref="A1119" r:id="rId482" display="https://service.scedc.caltech.edu/FocMech/ci38471143.cifm1.html" xr:uid="{BB4ACD40-DE1B-9244-8316-6C8976F519DE}"/>
    <hyperlink ref="A1121" r:id="rId483" display="https://service.scedc.caltech.edu/FocMech/ci38471535.cifm1.html" xr:uid="{5451A57F-A001-9C44-AE9C-186CC41BD6F8}"/>
    <hyperlink ref="A1122" r:id="rId484" display="https://service.scedc.caltech.edu/FocMech/ci38471567.cifm1.html" xr:uid="{0AB546C6-E341-2946-ABF5-4649E3D52518}"/>
    <hyperlink ref="A1129" r:id="rId485" display="https://service.scedc.caltech.edu/FocMech/ci38472039.cifm1.html" xr:uid="{BD9DF9C8-FD21-7F47-8E4B-5FFF7460FAB0}"/>
    <hyperlink ref="A1130" r:id="rId486" display="https://service.scedc.caltech.edu/FocMech/ci38472207.cifm1.html" xr:uid="{F8159D77-5C91-BE49-843A-82A723DF043E}"/>
    <hyperlink ref="A1131" r:id="rId487" display="https://service.scedc.caltech.edu/FocMech/ci38472279.cifm1.html" xr:uid="{15AA0FCC-AB33-4640-BBAA-2BA3C8897918}"/>
    <hyperlink ref="A1134" r:id="rId488" display="https://service.scedc.caltech.edu/FocMech/ci38472391.cifm1.html" xr:uid="{96003A80-FE55-B049-8480-92B3861B30BD}"/>
    <hyperlink ref="A1137" r:id="rId489" display="https://service.scedc.caltech.edu/FocMech/ci38472471.cifm1.html" xr:uid="{D6D80342-045E-D54A-9319-1C6F0F9D2213}"/>
    <hyperlink ref="A1138" r:id="rId490" display="https://service.scedc.caltech.edu/FocMech/ci38472543.cifm1.html" xr:uid="{FCB6333D-7830-B149-B5AC-3FD0FC4F4F07}"/>
    <hyperlink ref="A1140" r:id="rId491" display="https://service.scedc.caltech.edu/FocMech/ci38472567.cifm1.html" xr:uid="{43E0235E-179F-4C41-86EA-06EDE1B842AD}"/>
    <hyperlink ref="A1141" r:id="rId492" display="https://service.scedc.caltech.edu/FocMech/ci38472583.cifm1.html" xr:uid="{D925D4D5-E300-0447-87AE-0BD82D142F53}"/>
    <hyperlink ref="A1142" r:id="rId493" display="https://service.scedc.caltech.edu/FocMech/ci38472631.cifm1.html" xr:uid="{A4F9D170-9903-2945-8104-9134D55B8DD3}"/>
    <hyperlink ref="A1143" r:id="rId494" display="https://service.scedc.caltech.edu/FocMech/ci38472687.cifm1.html" xr:uid="{2BDBE6BF-11A9-7E49-9F80-CB24DA2A1DDC}"/>
    <hyperlink ref="A1144" r:id="rId495" display="https://service.scedc.caltech.edu/FocMech/ci38472703.cifm1.html" xr:uid="{2D31B03B-20C1-374C-B620-A9ED39468542}"/>
    <hyperlink ref="A1145" r:id="rId496" display="https://service.scedc.caltech.edu/FocMech/ci38472759.cifm1.html" xr:uid="{2856347B-6F09-D64B-832E-FC7BED43740D}"/>
    <hyperlink ref="A1146" r:id="rId497" display="https://service.scedc.caltech.edu/FocMech/ci38472799.cifm1.html" xr:uid="{D27D8B66-6046-724B-9E0D-F2FC279077F5}"/>
    <hyperlink ref="A1147" r:id="rId498" display="https://service.scedc.caltech.edu/FocMech/ci38472815.cifm1.html" xr:uid="{530DD66B-71E7-6648-AA34-92E888777FE9}"/>
    <hyperlink ref="A1148" r:id="rId499" display="https://service.scedc.caltech.edu/FocMech/ci38472871.cifm1.html" xr:uid="{E0C302DD-4417-8844-8681-3727683C5611}"/>
    <hyperlink ref="A1152" r:id="rId500" display="https://service.scedc.caltech.edu/FocMech/ci38472959.cifm1.html" xr:uid="{033CF040-6031-1E40-8777-29F058A72CAD}"/>
    <hyperlink ref="A1158" r:id="rId501" display="https://service.scedc.caltech.edu/FocMech/ci38473151.cifm1.html" xr:uid="{99B5CDC6-6ED9-B142-BC6B-F08FC1896AF5}"/>
    <hyperlink ref="A1159" r:id="rId502" display="https://service.scedc.caltech.edu/FocMech/ci38473191.cifm1.html" xr:uid="{9B2E73D0-ECD5-5B49-BAE4-12FB2CAA2C3D}"/>
    <hyperlink ref="A1161" r:id="rId503" display="https://service.scedc.caltech.edu/FocMech/ci38473239.cifm1.html" xr:uid="{64873DA1-260D-4241-864A-9671990ADE62}"/>
    <hyperlink ref="A1162" r:id="rId504" display="https://service.scedc.caltech.edu/FocMech/ci38473335.cifm1.html" xr:uid="{57FACBA5-9157-6744-B103-200D4DFFE6E2}"/>
    <hyperlink ref="A1164" r:id="rId505" display="https://service.scedc.caltech.edu/FocMech/ci38473503.cifm1.html" xr:uid="{41752F10-9739-7442-BB1E-BF073A3EFAD7}"/>
    <hyperlink ref="A1165" r:id="rId506" display="https://service.scedc.caltech.edu/FocMech/ci38473591.cifm1.html" xr:uid="{D1197DD2-0BDD-B240-9A2F-25C48D5697B9}"/>
    <hyperlink ref="A1166" r:id="rId507" display="https://service.scedc.caltech.edu/FocMech/ci38473599.cifm1.html" xr:uid="{BA52900E-D12A-D540-BD82-EE1F2720816B}"/>
    <hyperlink ref="A1167" r:id="rId508" display="https://service.scedc.caltech.edu/FocMech/ci38473631.cifm1.html" xr:uid="{0E2EE35A-7910-9144-B9D6-86ACFC667DF0}"/>
    <hyperlink ref="A1168" r:id="rId509" display="https://service.scedc.caltech.edu/FocMech/ci38473663.cifm1.html" xr:uid="{C99D57BD-F1B0-6A4E-8E0C-246238E75CD4}"/>
    <hyperlink ref="A1171" r:id="rId510" display="https://service.scedc.caltech.edu/FocMech/ci38473759.cifm1.html" xr:uid="{65F5DCF4-DBBE-904A-AAF1-6A40A58F4783}"/>
    <hyperlink ref="A1176" r:id="rId511" display="https://service.scedc.caltech.edu/FocMech/ci38474007.cifm1.html" xr:uid="{D02BCBE9-A639-A44F-9872-CF910187B300}"/>
    <hyperlink ref="A1177" r:id="rId512" display="https://service.scedc.caltech.edu/FocMech/ci38474023.cifm1.html" xr:uid="{1B8F01AA-D5E2-1443-86AC-2D24BEA25A9C}"/>
    <hyperlink ref="A1179" r:id="rId513" display="https://service.scedc.caltech.edu/FocMech/ci38474079.cifm1.html" xr:uid="{60BBB002-B896-9A42-A807-FF1FDAC07F0F}"/>
    <hyperlink ref="A1183" r:id="rId514" display="https://service.scedc.caltech.edu/FocMech/ci38474263.cifm1.html" xr:uid="{AE4AFBCE-9173-9D41-B768-1BB80D7B3E66}"/>
    <hyperlink ref="A1184" r:id="rId515" display="https://service.scedc.caltech.edu/FocMech/ci38474327.cifm1.html" xr:uid="{8E3FB446-6DE2-3949-AF2F-2DFB7019CF3E}"/>
    <hyperlink ref="A1187" r:id="rId516" display="https://service.scedc.caltech.edu/FocMech/ci38474503.cifm1.html" xr:uid="{8E15ECB6-EABE-3142-A3F5-769F5861D70E}"/>
    <hyperlink ref="A1188" r:id="rId517" display="https://service.scedc.caltech.edu/FocMech/ci38474535.cifm1.html" xr:uid="{D9EC7CDD-CF40-A448-A4E4-9078F4707BB0}"/>
    <hyperlink ref="A1189" r:id="rId518" display="https://service.scedc.caltech.edu/FocMech/ci38474591.cifm1.html" xr:uid="{60EAD4B4-BC6A-554A-A2B8-2497EA8F1F1A}"/>
    <hyperlink ref="A1192" r:id="rId519" display="https://service.scedc.caltech.edu/FocMech/ci38474751.cifm1.html" xr:uid="{6DF47AFA-2A88-7F43-BD2A-3D096441624D}"/>
    <hyperlink ref="A1196" r:id="rId520" display="https://service.scedc.caltech.edu/FocMech/ci38474887.cifm1.html" xr:uid="{D6DCE624-5779-EC49-97CB-58D38EFB9720}"/>
    <hyperlink ref="A1197" r:id="rId521" display="https://service.scedc.caltech.edu/FocMech/ci38474911.cifm1.html" xr:uid="{A545B621-CF7C-1849-8592-573E525DDBC8}"/>
    <hyperlink ref="A1198" r:id="rId522" display="https://service.scedc.caltech.edu/FocMech/ci38474959.cifm1.html" xr:uid="{C7F4D8AA-D1D7-5049-A7F2-98EB434D9955}"/>
    <hyperlink ref="A1201" r:id="rId523" display="https://service.scedc.caltech.edu/FocMech/ci38475087.cifm1.html" xr:uid="{2CBB47EA-50EC-2D4A-A97D-1D6FDFA8C1B8}"/>
    <hyperlink ref="A1202" r:id="rId524" display="https://service.scedc.caltech.edu/FocMech/ci38475199.cifm1.html" xr:uid="{70871242-5E58-3242-91B2-A633308E4D19}"/>
    <hyperlink ref="A1203" r:id="rId525" display="https://service.scedc.caltech.edu/FocMech/ci38475223.cifm1.html" xr:uid="{B0CE3CC4-DC4E-6D40-A6EB-9571911E580A}"/>
    <hyperlink ref="A1204" r:id="rId526" display="https://service.scedc.caltech.edu/FocMech/ci38475231.cifm1.html" xr:uid="{EB23C819-781E-BC4C-B60D-9683E6E74F7C}"/>
    <hyperlink ref="A1205" r:id="rId527" display="https://service.scedc.caltech.edu/FocMech/ci38475287.cifm1.html" xr:uid="{ED75D1AF-F8EE-324C-AE5E-05F3625F7809}"/>
    <hyperlink ref="A1206" r:id="rId528" display="https://service.scedc.caltech.edu/FocMech/ci38475295.cifm1.html" xr:uid="{8994B311-3FD3-A042-B0B4-F6FE3AD68AA5}"/>
    <hyperlink ref="A1208" r:id="rId529" display="https://service.scedc.caltech.edu/FocMech/ci38475351.cifm1.html" xr:uid="{E9270320-F2D2-564C-B733-D92011F8553C}"/>
    <hyperlink ref="A1209" r:id="rId530" display="https://service.scedc.caltech.edu/FocMech/ci38475367.cifm1.html" xr:uid="{3A2D1C1E-A47B-DA47-BB54-E382D9E7C85F}"/>
    <hyperlink ref="A1210" r:id="rId531" display="https://service.scedc.caltech.edu/FocMech/ci38475391.cifm1.html" xr:uid="{7CF66FC5-05AA-FD49-9978-48E8639307FA}"/>
    <hyperlink ref="A1212" r:id="rId532" display="https://service.scedc.caltech.edu/FocMech/ci38475431.cifm1.html" xr:uid="{155E4E0C-A4BB-A649-8D69-893336298308}"/>
    <hyperlink ref="A1213" r:id="rId533" display="https://service.scedc.caltech.edu/FocMech/ci38475463.cifm1.html" xr:uid="{F92C0AC3-9758-7942-8EA3-FDC677ADD91B}"/>
    <hyperlink ref="A1214" r:id="rId534" display="https://service.scedc.caltech.edu/FocMech/ci38475471.cifm1.html" xr:uid="{A31D9B53-1B4B-C046-87F0-1489406078DB}"/>
    <hyperlink ref="A1215" r:id="rId535" display="https://service.scedc.caltech.edu/FocMech/ci38475487.cifm1.html" xr:uid="{765B0EE8-96D1-4B43-8470-C023F548DDA2}"/>
    <hyperlink ref="A1217" r:id="rId536" display="https://service.scedc.caltech.edu/FocMech/ci38475543.cifm1.html" xr:uid="{0217BFF4-952A-E14E-A784-B4CDA4D23CCD}"/>
    <hyperlink ref="A1219" r:id="rId537" display="https://service.scedc.caltech.edu/FocMech/ci38475599.cifm1.html" xr:uid="{3D0CCF9C-2454-564C-90A3-0B83DFEE3B72}"/>
    <hyperlink ref="A1220" r:id="rId538" display="https://service.scedc.caltech.edu/FocMech/ci38475663.cifm1.html" xr:uid="{5880AE5C-4035-3A48-AF2B-0382158DBE59}"/>
    <hyperlink ref="A1221" r:id="rId539" display="https://service.scedc.caltech.edu/FocMech/ci38475775.cifm1.html" xr:uid="{CA2E26ED-3BBC-154C-91DD-7F87AE18BC11}"/>
    <hyperlink ref="A1222" r:id="rId540" display="https://service.scedc.caltech.edu/FocMech/ci38475839.cifm1.html" xr:uid="{B2016CED-3695-DC44-986B-BC627090336D}"/>
    <hyperlink ref="A1223" r:id="rId541" display="https://service.scedc.caltech.edu/FocMech/ci38475927.cifm1.html" xr:uid="{D6F4D599-4FBF-C54F-ABB1-C9E29C031618}"/>
    <hyperlink ref="A1227" r:id="rId542" display="https://service.scedc.caltech.edu/FocMech/ci38476071.cifm1.html" xr:uid="{B4F3E6F4-FAFB-2E49-8DB4-89BDD8223C16}"/>
    <hyperlink ref="A1228" r:id="rId543" display="https://service.scedc.caltech.edu/FocMech/ci38476103.cifm1.html" xr:uid="{E0A8B6D0-367B-164B-AE8D-6AF1757F39F0}"/>
    <hyperlink ref="A1229" r:id="rId544" display="https://service.scedc.caltech.edu/FocMech/ci38476151.cifm1.html" xr:uid="{FF23C332-82AB-424D-97C4-F419390CE520}"/>
    <hyperlink ref="A1230" r:id="rId545" display="https://service.scedc.caltech.edu/FocMech/ci38476167.cifm1.html" xr:uid="{E9243C19-FFF5-6048-90F1-1F9FB004649A}"/>
    <hyperlink ref="A1231" r:id="rId546" display="https://service.scedc.caltech.edu/FocMech/ci38476175.cifm1.html" xr:uid="{AD59F900-122E-024C-B6B8-CA95C8EAFD71}"/>
    <hyperlink ref="A1232" r:id="rId547" display="https://service.scedc.caltech.edu/FocMech/ci38476199.cifm1.html" xr:uid="{9E83A587-ADA6-0644-BB41-D82A0AF4C50F}"/>
    <hyperlink ref="A1233" r:id="rId548" display="https://service.scedc.caltech.edu/FocMech/ci38476207.cifm1.html" xr:uid="{D1C3C168-1721-BC44-B785-8F462E6BF341}"/>
    <hyperlink ref="A1235" r:id="rId549" display="https://service.scedc.caltech.edu/FocMech/ci38476287.cifm1.html" xr:uid="{C33BFC99-7717-4D40-9F7C-65545A2145BA}"/>
    <hyperlink ref="A1236" r:id="rId550" display="https://service.scedc.caltech.edu/FocMech/ci38476319.cifm1.html" xr:uid="{D16FFD86-6769-4342-97ED-0523C70CAEE3}"/>
    <hyperlink ref="A1237" r:id="rId551" display="https://service.scedc.caltech.edu/FocMech/ci38476351.cifm1.html" xr:uid="{D0C223D9-B23D-024A-8AC3-F9665321F302}"/>
    <hyperlink ref="A1238" r:id="rId552" display="https://service.scedc.caltech.edu/FocMech/ci38476607.cifm1.html" xr:uid="{770FE852-8CF8-354E-94BC-C96040C3411F}"/>
    <hyperlink ref="A1241" r:id="rId553" display="https://service.scedc.caltech.edu/FocMech/ci38476735.cifm1.html" xr:uid="{F5EDD649-E4DB-3447-96A7-F55E35BB0B2F}"/>
    <hyperlink ref="A1243" r:id="rId554" display="https://service.scedc.caltech.edu/FocMech/ci38476751.cifm1.html" xr:uid="{2490E4E2-02CE-AC47-B8AB-DCCF803C04C8}"/>
    <hyperlink ref="A1247" r:id="rId555" display="https://service.scedc.caltech.edu/FocMech/ci38476975.cifm1.html" xr:uid="{61BBB71F-CC96-A245-8359-B6F7FE4B2A1E}"/>
    <hyperlink ref="A1250" r:id="rId556" display="https://service.scedc.caltech.edu/FocMech/ci38477063.cifm1.html" xr:uid="{52CE7391-1959-AD4D-9641-F249AF9E0232}"/>
    <hyperlink ref="A1251" r:id="rId557" display="https://service.scedc.caltech.edu/FocMech/ci38477103.cifm1.html" xr:uid="{D9B66CB9-4B2F-F049-A2EE-452A3BDE03C2}"/>
    <hyperlink ref="A1252" r:id="rId558" display="https://service.scedc.caltech.edu/FocMech/ci38477167.cifm1.html" xr:uid="{C511BFC1-3734-664E-A22F-2EE1DDA39F9C}"/>
    <hyperlink ref="A1253" r:id="rId559" display="https://service.scedc.caltech.edu/FocMech/ci38477191.cifm1.html" xr:uid="{A2027AFA-3C2F-A24F-89D6-41A707F7F6F4}"/>
    <hyperlink ref="A1255" r:id="rId560" display="https://service.scedc.caltech.edu/FocMech/ci38477223.cifm1.html" xr:uid="{3E53DF49-E220-F34C-9832-B2DD1566AF52}"/>
    <hyperlink ref="A1260" r:id="rId561" display="https://service.scedc.caltech.edu/FocMech/ci38477391.cifm1.html" xr:uid="{D631B4D8-9B3D-7144-8805-FFAB93EC4147}"/>
    <hyperlink ref="A1261" r:id="rId562" display="https://service.scedc.caltech.edu/FocMech/ci38477399.cifm1.html" xr:uid="{F0E94A08-CCDD-724A-BE1E-E784B6A60931}"/>
    <hyperlink ref="A1263" r:id="rId563" display="https://service.scedc.caltech.edu/FocMech/ci38477575.cifm1.html" xr:uid="{790343CA-BBFD-DE42-A265-63C298C2208C}"/>
    <hyperlink ref="A1265" r:id="rId564" display="https://service.scedc.caltech.edu/FocMech/ci38477647.cifm1.html" xr:uid="{646BFB4A-FC8A-A849-95A1-06C70E55E04C}"/>
    <hyperlink ref="A1266" r:id="rId565" display="https://service.scedc.caltech.edu/FocMech/ci38477663.cifm1.html" xr:uid="{3EBD8D87-BCEB-A444-8656-C1F0A1D237E7}"/>
    <hyperlink ref="A1267" r:id="rId566" display="https://service.scedc.caltech.edu/FocMech/ci38477743.cifm1.html" xr:uid="{36BE823A-068D-3C46-8CB8-75C8A45453F6}"/>
    <hyperlink ref="A1268" r:id="rId567" display="https://service.scedc.caltech.edu/FocMech/ci38477751.cifm1.html" xr:uid="{54103603-B165-E742-8F14-96DED099C682}"/>
    <hyperlink ref="A1269" r:id="rId568" display="https://service.scedc.caltech.edu/FocMech/ci38477831.cifm1.html" xr:uid="{6A2E043B-98FA-944B-9B8C-F08619FC84C7}"/>
    <hyperlink ref="A1270" r:id="rId569" display="https://service.scedc.caltech.edu/FocMech/ci38477999.cifm1.html" xr:uid="{8DAD5AF3-A939-AF46-9F0A-F96F3BDD67AC}"/>
    <hyperlink ref="A1271" r:id="rId570" display="https://service.scedc.caltech.edu/FocMech/ci38478015.cifm1.html" xr:uid="{91A13DCF-C004-D949-8CD5-C7D419FAB6CA}"/>
    <hyperlink ref="A1272" r:id="rId571" display="https://service.scedc.caltech.edu/FocMech/ci38478039.cifm1.html" xr:uid="{21E11CC9-177D-EA42-BDDB-48AE64ADDFF1}"/>
    <hyperlink ref="A1275" r:id="rId572" display="https://service.scedc.caltech.edu/FocMech/ci38478183.cifm1.html" xr:uid="{6CF6FFBC-6933-CD46-B1B8-EBC2E439CE47}"/>
    <hyperlink ref="A1276" r:id="rId573" display="https://service.scedc.caltech.edu/FocMech/ci38478199.cifm1.html" xr:uid="{8F98CFDD-BA5F-274E-B7F7-60FDFBCA3C7C}"/>
    <hyperlink ref="A1278" r:id="rId574" display="https://service.scedc.caltech.edu/FocMech/ci38478343.cifm1.html" xr:uid="{4DE3954F-877E-354F-A09F-4C3B2A44DF3B}"/>
    <hyperlink ref="A1280" r:id="rId575" display="https://service.scedc.caltech.edu/FocMech/ci38478503.cifm1.html" xr:uid="{9982EEA4-ED57-F145-BD71-36A4320637AB}"/>
    <hyperlink ref="A1281" r:id="rId576" display="https://service.scedc.caltech.edu/FocMech/ci38478543.cifm1.html" xr:uid="{D6C334D2-2A90-CA41-A351-D8EF42D4B94D}"/>
    <hyperlink ref="A1283" r:id="rId577" display="https://service.scedc.caltech.edu/FocMech/ci38478783.cifm1.html" xr:uid="{F255787A-8BE9-1945-9E09-3BF6666CAF48}"/>
    <hyperlink ref="A1284" r:id="rId578" display="https://service.scedc.caltech.edu/FocMech/ci38478799.cifm1.html" xr:uid="{AA3174FC-C240-2A47-8A83-0A37FB453B03}"/>
    <hyperlink ref="A1286" r:id="rId579" display="https://service.scedc.caltech.edu/FocMech/ci38478839.cifm1.html" xr:uid="{FCDBBA31-2FEC-3A41-B01B-93D896BD6DFE}"/>
    <hyperlink ref="A1287" r:id="rId580" display="https://service.scedc.caltech.edu/FocMech/ci38478847.cifm1.html" xr:uid="{914568C0-043C-A64D-A74C-00B1FF2DE33B}"/>
    <hyperlink ref="A1288" r:id="rId581" display="https://service.scedc.caltech.edu/FocMech/ci38478911.cifm1.html" xr:uid="{1763F7DB-2DBF-664A-BB63-5A2560363B13}"/>
    <hyperlink ref="A1289" r:id="rId582" display="https://service.scedc.caltech.edu/FocMech/ci38478999.cifm1.html" xr:uid="{E4D4AD97-44BA-F14A-AFB3-1F1BE9B3956D}"/>
    <hyperlink ref="A1290" r:id="rId583" display="https://service.scedc.caltech.edu/FocMech/ci38479007.cifm1.html" xr:uid="{9A75C09C-FEF4-9841-931D-33BE1C684426}"/>
    <hyperlink ref="A1291" r:id="rId584" display="https://service.scedc.caltech.edu/FocMech/ci38479031.cifm1.html" xr:uid="{3E260C7D-F401-DE43-A0F0-D4040D8807DF}"/>
    <hyperlink ref="A1292" r:id="rId585" display="https://service.scedc.caltech.edu/FocMech/ci38479135.cifm1.html" xr:uid="{9B2D59E7-3B51-9D40-8989-68BA2BB8E99F}"/>
    <hyperlink ref="A1295" r:id="rId586" display="https://service.scedc.caltech.edu/FocMech/ci38479263.cifm1.html" xr:uid="{5E598F6C-DC32-AC4A-8644-FB57165D5A71}"/>
    <hyperlink ref="A1296" r:id="rId587" display="https://service.scedc.caltech.edu/FocMech/ci38479439.cifm1.html" xr:uid="{AD50EF10-C92A-8A46-BBF5-D3E68109FE24}"/>
    <hyperlink ref="A1297" r:id="rId588" display="https://service.scedc.caltech.edu/FocMech/ci38479511.cifm1.html" xr:uid="{F721E733-493E-784F-8E0E-38740001EE26}"/>
    <hyperlink ref="A1299" r:id="rId589" display="https://service.scedc.caltech.edu/FocMech/ci38479655.cifm1.html" xr:uid="{3E471944-13CA-4740-B48D-6F447D2093F9}"/>
    <hyperlink ref="A1302" r:id="rId590" display="https://service.scedc.caltech.edu/FocMech/ci38479855.cifm1.html" xr:uid="{07AA24B5-7E4F-1F4A-B75E-AF2FBAD17730}"/>
    <hyperlink ref="A1303" r:id="rId591" display="https://service.scedc.caltech.edu/FocMech/ci38479879.cifm1.html" xr:uid="{8BB1D2D5-B980-BE49-9BFB-0B8A168E485A}"/>
    <hyperlink ref="A1307" r:id="rId592" display="https://service.scedc.caltech.edu/FocMech/ci38480119.cifm1.html" xr:uid="{3B0F1189-629A-AB49-BEFF-BA9DEACD0387}"/>
    <hyperlink ref="A1309" r:id="rId593" display="https://service.scedc.caltech.edu/FocMech/ci38480175.cifm1.html" xr:uid="{510D032E-7AD5-2A41-B615-EBBEFDE09CDC}"/>
    <hyperlink ref="A1310" r:id="rId594" display="https://service.scedc.caltech.edu/FocMech/ci38480199.cifm1.html" xr:uid="{7C95341D-4FB3-8640-A948-7838CC4D4934}"/>
    <hyperlink ref="A1314" r:id="rId595" display="https://service.scedc.caltech.edu/FocMech/ci38480367.cifm1.html" xr:uid="{285F6D86-A314-854B-B75F-A5168048C486}"/>
    <hyperlink ref="A1315" r:id="rId596" display="https://service.scedc.caltech.edu/FocMech/ci38480391.cifm1.html" xr:uid="{1D1408DB-197A-4545-A530-C7C2E20275DB}"/>
    <hyperlink ref="A1317" r:id="rId597" display="https://service.scedc.caltech.edu/FocMech/ci38480415.cifm1.html" xr:uid="{D8E65E80-31D8-F748-AB4F-BB9A7AB0F5FF}"/>
    <hyperlink ref="A1320" r:id="rId598" display="https://service.scedc.caltech.edu/FocMech/ci38480519.cifm1.html" xr:uid="{57B641BF-AE74-9D4A-999A-3B7ED4AD2328}"/>
    <hyperlink ref="A1324" r:id="rId599" display="https://service.scedc.caltech.edu/FocMech/ci38480679.cifm1.html" xr:uid="{23232C8A-7C63-8D4A-B6BD-FFB915F050E7}"/>
    <hyperlink ref="A1325" r:id="rId600" display="https://service.scedc.caltech.edu/FocMech/ci38480855.cifm1.html" xr:uid="{F36C7B93-FE27-6D4B-9978-E87548B2DFAB}"/>
    <hyperlink ref="A1331" r:id="rId601" display="https://service.scedc.caltech.edu/FocMech/ci38480983.cifm1.html" xr:uid="{A40F11E4-961F-C648-A5B9-572A8BD187B9}"/>
    <hyperlink ref="A1332" r:id="rId602" display="https://service.scedc.caltech.edu/FocMech/ci38481007.cifm1.html" xr:uid="{6010BFBF-FFA9-7A4C-8410-E8BA132E4851}"/>
    <hyperlink ref="A1334" r:id="rId603" display="https://service.scedc.caltech.edu/FocMech/ci38481167.cifm1.html" xr:uid="{619991CA-D7F2-264D-90BC-514F54076EEB}"/>
    <hyperlink ref="A1335" r:id="rId604" display="https://service.scedc.caltech.edu/FocMech/ci38481175.cifm1.html" xr:uid="{68231B85-3EB5-B949-BEAA-BF3A023F1434}"/>
    <hyperlink ref="A1336" r:id="rId605" display="https://service.scedc.caltech.edu/FocMech/ci38481215.cifm1.html" xr:uid="{5A94AD22-7D57-5C4E-A260-06E2CD2542EE}"/>
    <hyperlink ref="A1337" r:id="rId606" display="https://service.scedc.caltech.edu/FocMech/ci38481279.cifm1.html" xr:uid="{B6F7DA54-C63D-4344-9427-E193BB587088}"/>
    <hyperlink ref="A1338" r:id="rId607" display="https://service.scedc.caltech.edu/FocMech/ci38481319.cifm1.html" xr:uid="{251BF39B-F9CD-2248-BC14-1F221F241F41}"/>
    <hyperlink ref="A1340" r:id="rId608" display="https://service.scedc.caltech.edu/FocMech/ci38481503.cifm1.html" xr:uid="{8965F952-7702-A24D-84DF-0C09020843AA}"/>
    <hyperlink ref="A1341" r:id="rId609" display="https://service.scedc.caltech.edu/FocMech/ci38481575.cifm1.html" xr:uid="{59F3570F-5EB3-B447-91F2-DD3A69DE51D6}"/>
    <hyperlink ref="A1345" r:id="rId610" display="https://service.scedc.caltech.edu/FocMech/ci38481951.cifm1.html" xr:uid="{D8402FDD-CF97-4040-AF8D-70714DFB5B11}"/>
    <hyperlink ref="A1346" r:id="rId611" display="https://service.scedc.caltech.edu/FocMech/ci38482047.cifm1.html" xr:uid="{4A7A2095-C39E-FF4E-9255-A65F742D6DFC}"/>
    <hyperlink ref="A1347" r:id="rId612" display="https://service.scedc.caltech.edu/FocMech/ci38482103.cifm1.html" xr:uid="{ABFCA616-1354-4449-BA37-6F86B15D9DA4}"/>
    <hyperlink ref="A1349" r:id="rId613" display="https://service.scedc.caltech.edu/FocMech/ci38482183.cifm1.html" xr:uid="{7EA3A2E8-F770-8240-A39B-0768BF5ADFD6}"/>
    <hyperlink ref="A1350" r:id="rId614" display="https://service.scedc.caltech.edu/FocMech/ci38482207.cifm1.html" xr:uid="{60A453BA-6BB9-2C44-A526-224D5D1ECEE0}"/>
    <hyperlink ref="A1351" r:id="rId615" display="https://service.scedc.caltech.edu/FocMech/ci38482375.cifm1.html" xr:uid="{25D7CBB3-8D05-C345-8087-1576E0E7A06D}"/>
    <hyperlink ref="A1354" r:id="rId616" display="https://service.scedc.caltech.edu/FocMech/ci38482607.cifm1.html" xr:uid="{3F209EE8-51B7-E14E-8D01-C97251B750E4}"/>
    <hyperlink ref="A1355" r:id="rId617" display="https://service.scedc.caltech.edu/FocMech/ci38482615.cifm1.html" xr:uid="{48AC5BD7-BE0C-C54E-8FA8-19F074EF06C6}"/>
    <hyperlink ref="A1356" r:id="rId618" display="https://service.scedc.caltech.edu/FocMech/ci38482655.cifm1.html" xr:uid="{05E9C2CA-4D45-9A4C-A92D-F70A1E5E0818}"/>
    <hyperlink ref="A1358" r:id="rId619" display="https://service.scedc.caltech.edu/FocMech/ci38482671.cifm1.html" xr:uid="{1293AD11-7743-2547-ACC1-25926E453377}"/>
    <hyperlink ref="A1360" r:id="rId620" display="https://service.scedc.caltech.edu/FocMech/ci38482775.cifm1.html" xr:uid="{F7123D4E-5B25-E34D-BBD3-BB53C80D31A6}"/>
    <hyperlink ref="A1361" r:id="rId621" display="https://service.scedc.caltech.edu/FocMech/ci38482807.cifm1.html" xr:uid="{38DB393B-DC58-4245-B20B-BE67C078AB32}"/>
    <hyperlink ref="A1363" r:id="rId622" display="https://service.scedc.caltech.edu/FocMech/ci38482911.cifm1.html" xr:uid="{556AB121-B012-3848-8C4D-5FFE8AFFD1BE}"/>
    <hyperlink ref="A1364" r:id="rId623" display="https://service.scedc.caltech.edu/FocMech/ci38483039.cifm1.html" xr:uid="{8960F882-1E75-874F-BC0C-963BF5526099}"/>
    <hyperlink ref="A1365" r:id="rId624" display="https://service.scedc.caltech.edu/FocMech/ci38483095.cifm1.html" xr:uid="{10C056A6-86B8-B543-8819-C8D7FA7927C4}"/>
    <hyperlink ref="A1366" r:id="rId625" display="https://service.scedc.caltech.edu/FocMech/ci38483119.cifm1.html" xr:uid="{4ED509C6-E90D-8846-ABB4-79E2D5F92B22}"/>
    <hyperlink ref="A1367" r:id="rId626" display="https://service.scedc.caltech.edu/FocMech/ci38483215.cifm1.html" xr:uid="{748D4850-9161-904A-A689-7EFEEAEE955D}"/>
    <hyperlink ref="A1369" r:id="rId627" display="https://service.scedc.caltech.edu/FocMech/ci38483327.cifm1.html" xr:uid="{56DC61A7-CE99-4847-8A05-31CFC00B1F4A}"/>
    <hyperlink ref="A1370" r:id="rId628" display="https://service.scedc.caltech.edu/FocMech/ci38483343.cifm1.html" xr:uid="{1B07FFC3-8BDA-AE4E-8D33-EC89C066D3DB}"/>
    <hyperlink ref="A1371" r:id="rId629" display="https://service.scedc.caltech.edu/FocMech/ci38483383.cifm1.html" xr:uid="{17F59205-A2B5-4B42-817F-6AAA11B28FCE}"/>
    <hyperlink ref="A1372" r:id="rId630" display="https://service.scedc.caltech.edu/FocMech/ci38483447.cifm1.html" xr:uid="{9F5B3212-E0F7-DC4B-A1D8-89727A96F6CB}"/>
    <hyperlink ref="A1373" r:id="rId631" display="https://service.scedc.caltech.edu/FocMech/ci38483527.cifm1.html" xr:uid="{2B664377-9FAA-B343-9008-8BB998549166}"/>
    <hyperlink ref="A1374" r:id="rId632" display="https://service.scedc.caltech.edu/FocMech/ci38483591.cifm1.html" xr:uid="{AF8DC8B0-5AED-8C43-9D47-D301BAF347F2}"/>
    <hyperlink ref="A1375" r:id="rId633" display="https://service.scedc.caltech.edu/FocMech/ci38483607.cifm1.html" xr:uid="{6A40CE63-F749-9845-BE75-5B5BE821D381}"/>
    <hyperlink ref="A1377" r:id="rId634" display="https://service.scedc.caltech.edu/FocMech/ci38483879.cifm1.html" xr:uid="{135A4681-27A7-9647-BBEB-DFFDCF6FE101}"/>
    <hyperlink ref="A1378" r:id="rId635" display="https://service.scedc.caltech.edu/FocMech/ci38483967.cifm1.html" xr:uid="{FEF42B24-C3F0-1F40-B6CA-6C58109FFFA9}"/>
    <hyperlink ref="A1381" r:id="rId636" display="https://service.scedc.caltech.edu/FocMech/ci38484111.cifm1.html" xr:uid="{3FC406E7-CFC4-744E-9295-6F4F97B80F30}"/>
    <hyperlink ref="A1383" r:id="rId637" display="https://service.scedc.caltech.edu/FocMech/ci38484231.cifm1.html" xr:uid="{BD86348F-AA5A-154E-9884-16FC5F17044D}"/>
    <hyperlink ref="A1385" r:id="rId638" display="https://service.scedc.caltech.edu/FocMech/ci38484255.cifm1.html" xr:uid="{74DD164E-ADC0-4643-AEC7-D101135D6B3B}"/>
    <hyperlink ref="A1389" r:id="rId639" display="https://service.scedc.caltech.edu/FocMech/ci38484599.cifm1.html" xr:uid="{B0210580-F106-8A46-BA9B-FA54B139F4C7}"/>
    <hyperlink ref="A1391" r:id="rId640" display="https://service.scedc.caltech.edu/FocMech/ci38484807.cifm1.html" xr:uid="{901FBF7D-9B1C-E54D-B531-AC022D34C5A7}"/>
    <hyperlink ref="A1393" r:id="rId641" display="https://service.scedc.caltech.edu/FocMech/ci38484967.cifm1.html" xr:uid="{1D5248AB-948E-0844-A250-CF1F5A2A6A18}"/>
    <hyperlink ref="A1394" r:id="rId642" display="https://service.scedc.caltech.edu/FocMech/ci38484983.cifm1.html" xr:uid="{9B98611B-6648-9346-A0CC-2DD5E978FA5A}"/>
    <hyperlink ref="A1395" r:id="rId643" display="https://service.scedc.caltech.edu/FocMech/ci38485031.cifm1.html" xr:uid="{20BC6C04-6E3A-7546-9145-6BEFCF384E3C}"/>
    <hyperlink ref="A1398" r:id="rId644" display="https://service.scedc.caltech.edu/FocMech/ci38485391.cifm1.html" xr:uid="{89889796-0CB3-6A4B-9FA5-0F8963DF26CF}"/>
    <hyperlink ref="A1399" r:id="rId645" display="https://service.scedc.caltech.edu/FocMech/ci38485711.cifm1.html" xr:uid="{FC386B03-AFE8-544C-8000-F7704E1987CA}"/>
    <hyperlink ref="A1400" r:id="rId646" display="https://service.scedc.caltech.edu/FocMech/ci38485735.cifm1.html" xr:uid="{4D158E7D-6FED-5849-AC41-59A0B59EF5A9}"/>
    <hyperlink ref="A1401" r:id="rId647" display="https://service.scedc.caltech.edu/FocMech/ci38485751.cifm1.html" xr:uid="{DE9775DD-DDE1-3E46-B149-1EB96E0A46E7}"/>
    <hyperlink ref="A1403" r:id="rId648" display="https://service.scedc.caltech.edu/FocMech/ci38485999.cifm1.html" xr:uid="{E701F93B-9D47-F643-AB7B-BEBFFB98BC2E}"/>
    <hyperlink ref="A1404" r:id="rId649" display="https://service.scedc.caltech.edu/FocMech/ci38486007.cifm1.html" xr:uid="{242F7AA8-26E6-D74B-8C83-59ADD0DCC7CB}"/>
    <hyperlink ref="A1405" r:id="rId650" display="https://service.scedc.caltech.edu/FocMech/ci38486063.cifm1.html" xr:uid="{A1BBC466-625B-9A4D-85C9-D42D9E5ED741}"/>
    <hyperlink ref="A1406" r:id="rId651" display="https://service.scedc.caltech.edu/FocMech/ci38486135.cifm1.html" xr:uid="{52A0221D-FB01-4245-A522-10A6071B7E03}"/>
    <hyperlink ref="A1407" r:id="rId652" display="https://service.scedc.caltech.edu/FocMech/ci38486199.cifm1.html" xr:uid="{3B43C41C-3B41-D04E-981D-5150EF58E84B}"/>
    <hyperlink ref="A1408" r:id="rId653" display="https://service.scedc.caltech.edu/FocMech/ci38486295.cifm1.html" xr:uid="{4AF8324D-27D7-FD4E-9C2D-FEFE258DBECC}"/>
    <hyperlink ref="A1411" r:id="rId654" display="https://service.scedc.caltech.edu/FocMech/ci38486559.cifm1.html" xr:uid="{7161B86D-8591-744F-8785-A97F8B7438FC}"/>
    <hyperlink ref="A1412" r:id="rId655" display="https://service.scedc.caltech.edu/FocMech/ci38486591.cifm1.html" xr:uid="{D53B2F0F-425C-A749-909C-1CD8FD7E8A4A}"/>
    <hyperlink ref="A1413" r:id="rId656" display="https://service.scedc.caltech.edu/FocMech/ci38486639.cifm1.html" xr:uid="{DA63AACF-0E00-BE46-8295-4B4FE4913406}"/>
    <hyperlink ref="A1415" r:id="rId657" display="https://service.scedc.caltech.edu/FocMech/ci38486751.cifm1.html" xr:uid="{7CF99E5A-3967-AA4A-B8E2-BB9FA238BC9F}"/>
    <hyperlink ref="A1416" r:id="rId658" display="https://service.scedc.caltech.edu/FocMech/ci38486791.cifm1.html" xr:uid="{81D90703-AEBA-BF41-9D46-BBF5676C4CF1}"/>
    <hyperlink ref="A1418" r:id="rId659" display="https://service.scedc.caltech.edu/FocMech/ci38486855.cifm1.html" xr:uid="{2BD42E15-A91C-AE48-8CC9-E682F62DFCBE}"/>
    <hyperlink ref="A1421" r:id="rId660" display="https://service.scedc.caltech.edu/FocMech/ci38487023.cifm1.html" xr:uid="{3C01CDC2-F0CE-B74E-BF30-F1478DF24A86}"/>
    <hyperlink ref="A1422" r:id="rId661" display="https://service.scedc.caltech.edu/FocMech/ci38487071.cifm1.html" xr:uid="{E7E2DDAA-E195-214E-8EDC-94F6E08341DD}"/>
    <hyperlink ref="A1423" r:id="rId662" display="https://service.scedc.caltech.edu/FocMech/ci38487175.cifm1.html" xr:uid="{5DA1C41E-F4C7-5243-B479-9B6CF89F79ED}"/>
    <hyperlink ref="A1425" r:id="rId663" display="https://service.scedc.caltech.edu/FocMech/ci38487503.cifm1.html" xr:uid="{802B0491-4793-B84A-9AC0-8B400433A8C4}"/>
    <hyperlink ref="A1427" r:id="rId664" display="https://service.scedc.caltech.edu/FocMech/ci38487519.cifm1.html" xr:uid="{2ECACAED-8252-A24D-B054-BDC92F8D5432}"/>
    <hyperlink ref="A1431" r:id="rId665" display="https://service.scedc.caltech.edu/FocMech/ci38487591.cifm1.html" xr:uid="{BC128E1F-2702-DE41-A18B-65798C328833}"/>
    <hyperlink ref="A1432" r:id="rId666" display="https://service.scedc.caltech.edu/FocMech/ci38487615.cifm1.html" xr:uid="{A5D4AE45-CAB4-F547-8D9A-99C63F839BE6}"/>
    <hyperlink ref="A1433" r:id="rId667" display="https://service.scedc.caltech.edu/FocMech/ci38487639.cifm1.html" xr:uid="{6B01971F-8AA5-2948-915E-75BA78401905}"/>
    <hyperlink ref="A1434" r:id="rId668" display="https://service.scedc.caltech.edu/FocMech/ci38487727.cifm1.html" xr:uid="{D5F68EF8-72BC-8440-A40C-688352352928}"/>
    <hyperlink ref="A1436" r:id="rId669" display="https://service.scedc.caltech.edu/FocMech/ci38487839.cifm1.html" xr:uid="{387C54F1-3C0C-0D42-A920-3A3172A52219}"/>
    <hyperlink ref="A1437" r:id="rId670" display="https://service.scedc.caltech.edu/FocMech/ci38487919.cifm1.html" xr:uid="{ECFEE191-938E-FE43-BEC9-860B286655AC}"/>
    <hyperlink ref="A1438" r:id="rId671" display="https://service.scedc.caltech.edu/FocMech/ci38488111.cifm1.html" xr:uid="{2643786E-0F49-9044-9B60-86DA062AD8B3}"/>
    <hyperlink ref="A1441" r:id="rId672" display="https://service.scedc.caltech.edu/FocMech/ci38488167.cifm1.html" xr:uid="{CDB9ACB8-1FC9-AA44-96CA-4AF00EEF51C2}"/>
    <hyperlink ref="A1442" r:id="rId673" display="https://service.scedc.caltech.edu/FocMech/ci38488175.cifm1.html" xr:uid="{69E947A5-F688-3140-95C0-257B5EA1FFBF}"/>
    <hyperlink ref="A1444" r:id="rId674" display="https://service.scedc.caltech.edu/FocMech/ci38488255.cifm1.html" xr:uid="{1CF0C7D2-F9A1-994C-83DF-C33FCFF63CC3}"/>
    <hyperlink ref="A1445" r:id="rId675" display="https://service.scedc.caltech.edu/FocMech/ci38488303.cifm1.html" xr:uid="{450549C4-30B6-0249-9B91-B0E5A9390391}"/>
    <hyperlink ref="A1447" r:id="rId676" display="https://service.scedc.caltech.edu/FocMech/ci38488335.cifm1.html" xr:uid="{C6E14CCF-8B90-CD4A-BA06-C0C770A04AEE}"/>
    <hyperlink ref="A1448" r:id="rId677" display="https://service.scedc.caltech.edu/FocMech/ci38488431.cifm1.html" xr:uid="{B082F7EA-C188-9A4B-BFA2-E975A64304BF}"/>
    <hyperlink ref="A1451" r:id="rId678" display="https://service.scedc.caltech.edu/FocMech/ci38488575.cifm1.html" xr:uid="{9DB296FB-4D0F-DD4E-9CCD-FB42A4CAB28B}"/>
    <hyperlink ref="A1452" r:id="rId679" display="https://service.scedc.caltech.edu/FocMech/ci38488599.cifm1.html" xr:uid="{6532B233-D509-BE4D-BDDA-4E14D0D464B6}"/>
    <hyperlink ref="A1453" r:id="rId680" display="https://service.scedc.caltech.edu/FocMech/ci38488719.cifm1.html" xr:uid="{80406539-A71C-5841-AD72-CD98EC22BBDF}"/>
    <hyperlink ref="A1455" r:id="rId681" display="https://service.scedc.caltech.edu/FocMech/ci38488783.cifm1.html" xr:uid="{41CE92B4-34CE-864F-BB81-F76F75230FBA}"/>
    <hyperlink ref="A1456" r:id="rId682" display="https://service.scedc.caltech.edu/FocMech/ci38488815.cifm1.html" xr:uid="{82271FD1-2BB3-924C-877C-5A2DDCD30779}"/>
    <hyperlink ref="A1460" r:id="rId683" display="https://service.scedc.caltech.edu/FocMech/ci38489007.cifm1.html" xr:uid="{3472ED10-5C2C-BC4C-ADE9-E6B2AD31F107}"/>
    <hyperlink ref="A1465" r:id="rId684" display="https://service.scedc.caltech.edu/FocMech/ci38489223.cifm1.html" xr:uid="{6F6F343D-D436-5A42-ACF9-D570EC438254}"/>
    <hyperlink ref="A1466" r:id="rId685" display="https://service.scedc.caltech.edu/FocMech/ci38489255.cifm1.html" xr:uid="{37D4E8CB-2180-2F4B-ADCD-27AA006F286A}"/>
    <hyperlink ref="A1467" r:id="rId686" display="https://service.scedc.caltech.edu/FocMech/ci38489271.cifm1.html" xr:uid="{3FCAB5D7-4278-7540-9074-B4EA0AE48BFF}"/>
    <hyperlink ref="A1468" r:id="rId687" display="https://service.scedc.caltech.edu/FocMech/ci38489311.cifm1.html" xr:uid="{8724B525-FBAA-3C4E-B8C4-80DAE70EA461}"/>
    <hyperlink ref="A1469" r:id="rId688" display="https://service.scedc.caltech.edu/FocMech/ci38489447.cifm1.html" xr:uid="{017B0D5E-1159-C248-921A-15C85F940B36}"/>
    <hyperlink ref="A1470" r:id="rId689" display="https://service.scedc.caltech.edu/FocMech/ci38489455.cifm1.html" xr:uid="{F74B81F7-962E-7B44-9A58-7B592CCC8EC4}"/>
    <hyperlink ref="A1472" r:id="rId690" display="https://service.scedc.caltech.edu/FocMech/ci38489543.cifm1.html" xr:uid="{F834ACA0-DE0E-5541-877B-15F31043D2FF}"/>
    <hyperlink ref="A1473" r:id="rId691" display="https://service.scedc.caltech.edu/FocMech/ci38489679.cifm1.html" xr:uid="{50B76354-1152-CB4A-B64C-BDC8AA1A2F35}"/>
    <hyperlink ref="A1475" r:id="rId692" display="https://service.scedc.caltech.edu/FocMech/ci38489727.cifm1.html" xr:uid="{3031B801-B968-3D4F-A3BA-BF0A3E0C4392}"/>
    <hyperlink ref="A1476" r:id="rId693" display="https://service.scedc.caltech.edu/FocMech/ci38489743.cifm1.html" xr:uid="{F8544590-3CB3-DE4D-ACA3-37B4888EE337}"/>
    <hyperlink ref="A1477" r:id="rId694" display="https://service.scedc.caltech.edu/FocMech/ci38489751.cifm1.html" xr:uid="{C0AE44B0-9A6E-BC44-8526-7D41AD4329AC}"/>
    <hyperlink ref="A1478" r:id="rId695" display="https://service.scedc.caltech.edu/FocMech/ci38489767.cifm1.html" xr:uid="{B4B7F76C-49CC-7B41-8292-B25C8EB26D3D}"/>
    <hyperlink ref="A1479" r:id="rId696" display="https://service.scedc.caltech.edu/FocMech/ci38489783.cifm1.html" xr:uid="{AA1EC589-D1BA-3840-B721-8AAD97432E20}"/>
    <hyperlink ref="A1480" r:id="rId697" display="https://service.scedc.caltech.edu/FocMech/ci38489799.cifm1.html" xr:uid="{1F2CD677-0F76-874E-8861-018FC955ADED}"/>
    <hyperlink ref="A1481" r:id="rId698" display="https://service.scedc.caltech.edu/FocMech/ci38489831.cifm1.html" xr:uid="{09DC0E62-226A-F846-A25D-0FCFA7DC2016}"/>
    <hyperlink ref="A1483" r:id="rId699" display="https://service.scedc.caltech.edu/FocMech/ci38489903.cifm1.html" xr:uid="{80749C6D-5DCE-9440-8D9C-E9005BE94B8C}"/>
    <hyperlink ref="A1484" r:id="rId700" display="https://service.scedc.caltech.edu/FocMech/ci38490007.cifm1.html" xr:uid="{C74A0736-2FC4-D24F-8E70-72DD6A06C334}"/>
    <hyperlink ref="A1485" r:id="rId701" display="https://service.scedc.caltech.edu/FocMech/ci38490015.cifm1.html" xr:uid="{4315B7DA-0A33-1F40-B8AE-02CFC5C23C49}"/>
    <hyperlink ref="A1487" r:id="rId702" display="https://service.scedc.caltech.edu/FocMech/ci38490247.cifm1.html" xr:uid="{25F05965-2A87-F147-8CF3-9365AD44455B}"/>
    <hyperlink ref="A1488" r:id="rId703" display="https://service.scedc.caltech.edu/FocMech/ci38490311.cifm1.html" xr:uid="{E0594BD9-F2B3-674A-A6B0-3AB286BE79F6}"/>
    <hyperlink ref="A1489" r:id="rId704" display="https://service.scedc.caltech.edu/FocMech/ci38490463.cifm1.html" xr:uid="{868A93FA-14B4-8F45-8B6D-27D49F91F289}"/>
    <hyperlink ref="A1490" r:id="rId705" display="https://service.scedc.caltech.edu/FocMech/ci38490471.cifm1.html" xr:uid="{8F22CD85-83B4-4144-A792-EBF76C5A95BD}"/>
    <hyperlink ref="A1491" r:id="rId706" display="https://service.scedc.caltech.edu/FocMech/ci38490631.cifm1.html" xr:uid="{F240958C-2422-BC4D-A802-716CBFFB61E7}"/>
    <hyperlink ref="A1492" r:id="rId707" display="https://service.scedc.caltech.edu/FocMech/ci38490655.cifm1.html" xr:uid="{06AAA100-55DC-1F43-A38E-A243D90CB8D9}"/>
    <hyperlink ref="A1493" r:id="rId708" display="https://service.scedc.caltech.edu/FocMech/ci38490719.cifm1.html" xr:uid="{B78D74E1-4D9F-9B48-8FED-17F3B440087F}"/>
    <hyperlink ref="A1494" r:id="rId709" display="https://service.scedc.caltech.edu/FocMech/ci38490727.cifm1.html" xr:uid="{B129B2B3-9E0D-4047-AEE0-73D0AE8E7116}"/>
    <hyperlink ref="A1495" r:id="rId710" display="https://service.scedc.caltech.edu/FocMech/ci38490767.cifm1.html" xr:uid="{CDCA6D3A-07D8-D844-B08B-B44F45F9161C}"/>
    <hyperlink ref="A1496" r:id="rId711" display="https://service.scedc.caltech.edu/FocMech/ci38490783.cifm1.html" xr:uid="{FEF64BA6-869C-2F41-82AE-994B7F05F162}"/>
    <hyperlink ref="A1497" r:id="rId712" display="https://service.scedc.caltech.edu/FocMech/ci38490975.cifm1.html" xr:uid="{FD4A902A-17F4-2448-A017-BF6B034B6EF6}"/>
    <hyperlink ref="A1498" r:id="rId713" display="https://service.scedc.caltech.edu/FocMech/ci38491199.cifm1.html" xr:uid="{38F1815A-66FD-0A4E-812B-7E2ECFC767B1}"/>
    <hyperlink ref="A1499" r:id="rId714" display="https://service.scedc.caltech.edu/FocMech/ci38491215.cifm1.html" xr:uid="{F0384FE1-C659-C741-B503-F0EF82B77DCA}"/>
    <hyperlink ref="A1500" r:id="rId715" display="https://service.scedc.caltech.edu/FocMech/ci38491231.cifm1.html" xr:uid="{DA60E76A-476D-5140-AF72-59E2C4F6ECDD}"/>
    <hyperlink ref="A1502" r:id="rId716" display="https://service.scedc.caltech.edu/FocMech/ci38491399.cifm1.html" xr:uid="{6D2DA81F-6DB3-6747-953F-26AFA668ECC2}"/>
    <hyperlink ref="A1503" r:id="rId717" display="https://service.scedc.caltech.edu/FocMech/ci38491423.cifm1.html" xr:uid="{86A074EE-349C-1042-BDC4-9418873A1A4C}"/>
    <hyperlink ref="A1504" r:id="rId718" display="https://service.scedc.caltech.edu/FocMech/ci38491447.cifm1.html" xr:uid="{EFC9665E-3253-654B-9A14-669739750C03}"/>
    <hyperlink ref="A1505" r:id="rId719" display="https://service.scedc.caltech.edu/FocMech/ci38491455.cifm1.html" xr:uid="{EB656246-717C-E54A-8DEE-A90BE22B436D}"/>
    <hyperlink ref="A1508" r:id="rId720" display="https://service.scedc.caltech.edu/FocMech/ci38491783.cifm1.html" xr:uid="{DE22F3FE-FEE0-4B4C-8520-995BE27B529E}"/>
    <hyperlink ref="A1509" r:id="rId721" display="https://service.scedc.caltech.edu/FocMech/ci38491855.cifm1.html" xr:uid="{D7AD942A-3A67-CF4E-9353-E6D8362CA0A0}"/>
    <hyperlink ref="A1510" r:id="rId722" display="https://service.scedc.caltech.edu/FocMech/ci38491863.cifm1.html" xr:uid="{14822AB5-8F5C-CD42-842A-2C58132E4554}"/>
    <hyperlink ref="A1511" r:id="rId723" display="https://service.scedc.caltech.edu/FocMech/ci38491879.cifm1.html" xr:uid="{0C9121A4-4134-A344-B804-63A3781636A5}"/>
    <hyperlink ref="A1512" r:id="rId724" display="https://service.scedc.caltech.edu/FocMech/ci38491959.cifm1.html" xr:uid="{711B80BF-78FB-B743-B590-FC73401EE559}"/>
    <hyperlink ref="A1513" r:id="rId725" display="https://service.scedc.caltech.edu/FocMech/ci38492015.cifm1.html" xr:uid="{46E07A04-CA04-FA45-9F21-7ECD2082D7B6}"/>
    <hyperlink ref="A1514" r:id="rId726" display="https://service.scedc.caltech.edu/FocMech/ci38492047.cifm1.html" xr:uid="{D045DD5C-858C-4542-B3BC-54A8445C4CF9}"/>
    <hyperlink ref="A1515" r:id="rId727" display="https://service.scedc.caltech.edu/FocMech/ci38492271.cifm1.html" xr:uid="{B5656C81-1002-9548-BF01-0039172A81BE}"/>
    <hyperlink ref="A1517" r:id="rId728" display="https://service.scedc.caltech.edu/FocMech/ci38492375.cifm1.html" xr:uid="{1FD2975A-8232-F042-8097-7549AB9D7035}"/>
    <hyperlink ref="A1518" r:id="rId729" display="https://service.scedc.caltech.edu/FocMech/ci38492391.cifm1.html" xr:uid="{487C9422-073F-C044-804B-EAFDF037FBE5}"/>
    <hyperlink ref="A1521" r:id="rId730" display="https://service.scedc.caltech.edu/FocMech/ci38492655.cifm1.html" xr:uid="{4B95750A-26A0-474F-99EF-D26B918000AA}"/>
    <hyperlink ref="A1522" r:id="rId731" display="https://service.scedc.caltech.edu/FocMech/ci38492695.cifm1.html" xr:uid="{1F7462A3-1F6D-5742-89B3-D8D3CE24F589}"/>
    <hyperlink ref="A1523" r:id="rId732" display="https://service.scedc.caltech.edu/FocMech/ci38492831.cifm1.html" xr:uid="{54515B75-3618-8B42-9453-42547AB81AA3}"/>
    <hyperlink ref="A1524" r:id="rId733" display="https://service.scedc.caltech.edu/FocMech/ci38493031.cifm1.html" xr:uid="{1B07942B-FFBD-A943-961D-C7BC7CAD548A}"/>
    <hyperlink ref="A1525" r:id="rId734" display="https://service.scedc.caltech.edu/FocMech/ci38493047.cifm1.html" xr:uid="{E80FA072-4A03-1E43-99F9-67E6986C4745}"/>
    <hyperlink ref="A1526" r:id="rId735" display="https://service.scedc.caltech.edu/FocMech/ci38493071.cifm1.html" xr:uid="{698AE569-E1EC-6048-B2A2-F4C32B8C085F}"/>
    <hyperlink ref="A1527" r:id="rId736" display="https://service.scedc.caltech.edu/FocMech/ci38493111.cifm1.html" xr:uid="{686DB73F-9DD7-D749-B946-BC565C5E7BDA}"/>
    <hyperlink ref="A1528" r:id="rId737" display="https://service.scedc.caltech.edu/FocMech/ci38493191.cifm1.html" xr:uid="{3331A1B4-8134-4640-B0D8-A641D02113F6}"/>
    <hyperlink ref="A1530" r:id="rId738" display="https://service.scedc.caltech.edu/FocMech/ci38493335.cifm1.html" xr:uid="{D3AAD2E1-CC2A-E544-8242-6254501215E0}"/>
    <hyperlink ref="A1532" r:id="rId739" display="https://service.scedc.caltech.edu/FocMech/ci38493415.cifm1.html" xr:uid="{529B8B16-8B0B-BD49-B901-D4947DA68DC5}"/>
    <hyperlink ref="A1534" r:id="rId740" display="https://service.scedc.caltech.edu/FocMech/ci38493743.cifm1.html" xr:uid="{1927D214-4DF3-A241-B23E-9BB797240EFF}"/>
    <hyperlink ref="A1535" r:id="rId741" display="https://service.scedc.caltech.edu/FocMech/ci38494039.cifm1.html" xr:uid="{41BF8ED7-6CA8-8544-8367-D1C4895C2CF6}"/>
    <hyperlink ref="A1538" r:id="rId742" display="https://service.scedc.caltech.edu/FocMech/ci38494335.cifm1.html" xr:uid="{6D4B159A-6645-8744-BE9D-2C701A8EF005}"/>
    <hyperlink ref="A1539" r:id="rId743" display="https://service.scedc.caltech.edu/FocMech/ci38494511.cifm1.html" xr:uid="{F0360281-1F51-A24F-9A38-35D317866DD2}"/>
    <hyperlink ref="A1540" r:id="rId744" display="https://service.scedc.caltech.edu/FocMech/ci38494903.cifm1.html" xr:uid="{760E5AD4-5818-C746-9974-AE674F9F7F16}"/>
    <hyperlink ref="A1541" r:id="rId745" display="https://service.scedc.caltech.edu/FocMech/ci38494943.cifm1.html" xr:uid="{B9224FD5-608A-7646-9F05-E2609AA67A10}"/>
    <hyperlink ref="A1543" r:id="rId746" display="https://service.scedc.caltech.edu/FocMech/ci38495567.cifm1.html" xr:uid="{66A357A7-141B-9E4A-A93E-DA5AE66A4848}"/>
    <hyperlink ref="A1544" r:id="rId747" display="https://service.scedc.caltech.edu/FocMech/ci38495615.cifm1.html" xr:uid="{83298E9E-D990-9D48-A211-2B78435A3389}"/>
    <hyperlink ref="A1545" r:id="rId748" display="https://service.scedc.caltech.edu/FocMech/ci38495631.cifm1.html" xr:uid="{83C38AB1-D056-3046-8975-DE4C83EFAECA}"/>
    <hyperlink ref="A1548" r:id="rId749" display="https://service.scedc.caltech.edu/FocMech/ci38496031.cifm1.html" xr:uid="{0F96A5F1-B1E8-8D49-B90F-B8A3D74B25DB}"/>
    <hyperlink ref="A1549" r:id="rId750" display="https://service.scedc.caltech.edu/FocMech/ci38496079.cifm1.html" xr:uid="{78F389ED-D66C-F741-AFDB-3DF119841F94}"/>
    <hyperlink ref="A1550" r:id="rId751" display="https://service.scedc.caltech.edu/FocMech/ci38496303.cifm1.html" xr:uid="{DB914C77-4AE6-DC41-9489-A037280FE8C7}"/>
    <hyperlink ref="A1551" r:id="rId752" display="https://service.scedc.caltech.edu/FocMech/ci38496343.cifm1.html" xr:uid="{C6020529-F5C4-2D4D-AE57-13E23EB6D5BC}"/>
    <hyperlink ref="A1552" r:id="rId753" display="https://service.scedc.caltech.edu/FocMech/ci38496367.cifm1.html" xr:uid="{8BB098E5-6EBC-6541-B628-6518B1CF7A9F}"/>
    <hyperlink ref="A1554" r:id="rId754" display="https://service.scedc.caltech.edu/FocMech/ci38496503.cifm1.html" xr:uid="{F8BF5317-5E79-4F47-BAFF-710CF263B45F}"/>
    <hyperlink ref="A1559" r:id="rId755" display="https://service.scedc.caltech.edu/FocMech/ci38497063.cifm1.html" xr:uid="{78C6CCD5-E348-CC4C-BAAD-8C74933CF9C9}"/>
    <hyperlink ref="A1560" r:id="rId756" display="https://service.scedc.caltech.edu/FocMech/ci38497143.cifm1.html" xr:uid="{199763B5-A5EE-F24C-A01B-AB95FCD76F9E}"/>
    <hyperlink ref="A1561" r:id="rId757" display="https://service.scedc.caltech.edu/FocMech/ci38497175.cifm1.html" xr:uid="{DA6FCDE0-69F2-8142-8E5B-86A139BFE42C}"/>
    <hyperlink ref="A1563" r:id="rId758" display="https://service.scedc.caltech.edu/FocMech/ci38497199.cifm1.html" xr:uid="{725936C8-CA2E-CA42-AE5C-1DD198E2C85C}"/>
    <hyperlink ref="A1564" r:id="rId759" display="https://service.scedc.caltech.edu/FocMech/ci38497239.cifm1.html" xr:uid="{763C6330-6B6D-3745-A5F9-EDD23702710F}"/>
    <hyperlink ref="A1567" r:id="rId760" display="https://service.scedc.caltech.edu/FocMech/ci38497535.cifm1.html" xr:uid="{6CAC239C-B952-F144-81E2-51921B848871}"/>
    <hyperlink ref="A1568" r:id="rId761" display="https://service.scedc.caltech.edu/FocMech/ci38497655.cifm1.html" xr:uid="{BF7C5A08-8486-8643-B8BA-420C657AAD27}"/>
    <hyperlink ref="A1570" r:id="rId762" display="https://service.scedc.caltech.edu/FocMech/ci38497695.cifm1.html" xr:uid="{439228A1-A6FD-D448-85F1-D0FBA10CF31A}"/>
    <hyperlink ref="A1571" r:id="rId763" display="https://service.scedc.caltech.edu/FocMech/ci38497719.cifm1.html" xr:uid="{0717B16A-7E4D-BC49-9EA2-5D2CA89CA64A}"/>
    <hyperlink ref="A1572" r:id="rId764" display="https://service.scedc.caltech.edu/FocMech/ci38497863.cifm1.html" xr:uid="{94022895-D83B-114B-8597-1057F95D1065}"/>
    <hyperlink ref="A1574" r:id="rId765" display="https://service.scedc.caltech.edu/FocMech/ci38498039.cifm1.html" xr:uid="{67FF54CA-03D8-6846-B5F7-926D94243164}"/>
    <hyperlink ref="A1575" r:id="rId766" display="https://service.scedc.caltech.edu/FocMech/ci38498143.cifm1.html" xr:uid="{D28EBBA3-1532-E44D-8ABB-745BDE3B6792}"/>
    <hyperlink ref="A1578" r:id="rId767" display="https://service.scedc.caltech.edu/FocMech/ci38498479.cifm1.html" xr:uid="{64662171-0FDC-8346-8F03-09DF58CA02FF}"/>
    <hyperlink ref="A1579" r:id="rId768" display="https://service.scedc.caltech.edu/FocMech/ci38498615.cifm1.html" xr:uid="{5B1234E1-CB77-6046-B4FF-E0380568059B}"/>
    <hyperlink ref="A1580" r:id="rId769" display="https://service.scedc.caltech.edu/FocMech/ci38498623.cifm1.html" xr:uid="{98244C36-2B39-7242-BA3E-60AEAC640894}"/>
    <hyperlink ref="A1581" r:id="rId770" display="https://service.scedc.caltech.edu/FocMech/ci38498631.cifm1.html" xr:uid="{963B8263-B220-4548-97C3-95E70FD0459F}"/>
    <hyperlink ref="A1584" r:id="rId771" display="https://service.scedc.caltech.edu/FocMech/ci38498911.cifm1.html" xr:uid="{21AC7AF2-AFDD-544A-B08C-31C5E0669E63}"/>
    <hyperlink ref="A1585" r:id="rId772" display="https://service.scedc.caltech.edu/FocMech/ci38499159.cifm1.html" xr:uid="{A43FF985-E96A-7B4D-9102-0CFE1BD8901C}"/>
    <hyperlink ref="A1586" r:id="rId773" display="https://service.scedc.caltech.edu/FocMech/ci38499207.cifm1.html" xr:uid="{23788177-4697-224B-B956-AB86E2FD0763}"/>
    <hyperlink ref="A1588" r:id="rId774" display="https://service.scedc.caltech.edu/FocMech/ci38499255.cifm1.html" xr:uid="{268D5363-931C-CD4F-8CF9-376DFB7A1471}"/>
    <hyperlink ref="A1589" r:id="rId775" display="https://service.scedc.caltech.edu/FocMech/ci38499303.cifm1.html" xr:uid="{E89F0CBE-6B60-6F4D-A80C-8AA14A9EA045}"/>
    <hyperlink ref="A1592" r:id="rId776" display="https://service.scedc.caltech.edu/FocMech/ci38499743.cifm1.html" xr:uid="{23C97387-6BEC-D042-8743-D480F28F135A}"/>
    <hyperlink ref="A1593" r:id="rId777" display="https://service.scedc.caltech.edu/FocMech/ci38499759.cifm1.html" xr:uid="{BBF9ABC6-E8C8-1B40-8923-B28E512EF781}"/>
    <hyperlink ref="A1595" r:id="rId778" display="https://service.scedc.caltech.edu/FocMech/ci38500135.cifm1.html" xr:uid="{265EB5B9-BE03-784E-9795-3A7330F921A9}"/>
    <hyperlink ref="A1596" r:id="rId779" display="https://service.scedc.caltech.edu/FocMech/ci38500223.cifm1.html" xr:uid="{4CC3F155-1F81-504D-A7CE-EB4887192F20}"/>
    <hyperlink ref="A1597" r:id="rId780" display="https://service.scedc.caltech.edu/FocMech/ci38500391.cifm1.html" xr:uid="{A56F2ADC-DC6B-EB4F-8245-6F1F43F49F69}"/>
    <hyperlink ref="A1598" r:id="rId781" display="https://service.scedc.caltech.edu/FocMech/ci38500439.cifm1.html" xr:uid="{F7C0B375-3E15-1A42-9773-74DDEBD50533}"/>
    <hyperlink ref="A1601" r:id="rId782" display="https://service.scedc.caltech.edu/FocMech/ci38500903.cifm1.html" xr:uid="{F0F29BBC-4611-5542-8D22-6627721D9160}"/>
    <hyperlink ref="A1602" r:id="rId783" display="https://service.scedc.caltech.edu/FocMech/ci38501031.cifm1.html" xr:uid="{035CBED8-3BA2-7C46-8B96-834346131106}"/>
    <hyperlink ref="A1604" r:id="rId784" display="https://service.scedc.caltech.edu/FocMech/ci38501071.cifm1.html" xr:uid="{1EA0190B-46CE-E447-96BA-4EF48408DFFA}"/>
    <hyperlink ref="A1607" r:id="rId785" display="https://service.scedc.caltech.edu/FocMech/ci38501359.cifm1.html" xr:uid="{8E74753A-AB90-1A43-9A54-5C541FA56BC9}"/>
    <hyperlink ref="A1608" r:id="rId786" display="https://service.scedc.caltech.edu/FocMech/ci38501383.cifm1.html" xr:uid="{119C6B1C-4E46-EC4F-9161-BFA8C6E3AD87}"/>
    <hyperlink ref="A1610" r:id="rId787" display="https://service.scedc.caltech.edu/FocMech/ci38501471.cifm1.html" xr:uid="{506B813B-2A69-5B41-AAF0-7AD29F1756A9}"/>
    <hyperlink ref="A1611" r:id="rId788" display="https://service.scedc.caltech.edu/FocMech/ci38501527.cifm1.html" xr:uid="{4073289C-4F57-CB4E-9F96-B8AA0B10ED1F}"/>
    <hyperlink ref="A1612" r:id="rId789" display="https://service.scedc.caltech.edu/FocMech/ci38501535.cifm1.html" xr:uid="{5F74609D-A45E-FF44-A502-A02755CBAAED}"/>
    <hyperlink ref="A1613" r:id="rId790" display="https://service.scedc.caltech.edu/FocMech/ci38501831.cifm1.html" xr:uid="{45B92964-A182-3D4F-81B6-57927C813560}"/>
    <hyperlink ref="A1614" r:id="rId791" display="https://service.scedc.caltech.edu/FocMech/ci38501871.cifm1.html" xr:uid="{49507B86-3BB4-2049-A073-1001D115DBFD}"/>
    <hyperlink ref="A1615" r:id="rId792" display="https://service.scedc.caltech.edu/FocMech/ci38501895.cifm1.html" xr:uid="{1BA2D2A5-8895-DA4E-A326-F389E63EEF67}"/>
    <hyperlink ref="A1616" r:id="rId793" display="https://service.scedc.caltech.edu/FocMech/ci38501999.cifm1.html" xr:uid="{44BD19B3-EA3F-6F4F-AF5A-D94E87ACFAC4}"/>
    <hyperlink ref="A1617" r:id="rId794" display="https://service.scedc.caltech.edu/FocMech/ci38502039.cifm1.html" xr:uid="{ED157D7D-91DD-ED4C-AD20-877C98590A28}"/>
    <hyperlink ref="A1618" r:id="rId795" display="https://service.scedc.caltech.edu/FocMech/ci38502215.cifm1.html" xr:uid="{9F85D038-33AE-2848-8E39-C1503DA83A2A}"/>
    <hyperlink ref="A1620" r:id="rId796" display="https://service.scedc.caltech.edu/FocMech/ci38502327.cifm1.html" xr:uid="{32693054-F5F7-A44B-8A66-3C0108135A83}"/>
    <hyperlink ref="A1621" r:id="rId797" display="https://service.scedc.caltech.edu/FocMech/ci38502647.cifm1.html" xr:uid="{CA2A36CE-2C57-C240-A044-66FFAFAC0DEC}"/>
    <hyperlink ref="A1622" r:id="rId798" display="https://service.scedc.caltech.edu/FocMech/ci38502663.cifm1.html" xr:uid="{B328C6BA-9D5E-A148-AC7F-D1E35BDB5FD0}"/>
    <hyperlink ref="A1626" r:id="rId799" display="https://service.scedc.caltech.edu/FocMech/ci38503215.cifm1.html" xr:uid="{F94F0F8A-EAC4-3943-A424-A8CC603BB477}"/>
    <hyperlink ref="A1627" r:id="rId800" display="https://service.scedc.caltech.edu/FocMech/ci38503303.cifm1.html" xr:uid="{B91860D0-C17B-CD40-988A-202C2D7C200E}"/>
    <hyperlink ref="A1628" r:id="rId801" display="https://service.scedc.caltech.edu/FocMech/ci38503311.cifm1.html" xr:uid="{88149110-4B91-414D-A813-FFA998CF03C9}"/>
    <hyperlink ref="A1629" r:id="rId802" display="https://service.scedc.caltech.edu/FocMech/ci38503391.cifm1.html" xr:uid="{EEE99E7C-A0DA-AE49-B205-219840B8C775}"/>
    <hyperlink ref="A1633" r:id="rId803" display="https://service.scedc.caltech.edu/FocMech/ci38503655.cifm1.html" xr:uid="{3B3EDAB3-49D5-9D4A-9067-680E62066A20}"/>
    <hyperlink ref="A1634" r:id="rId804" display="https://service.scedc.caltech.edu/FocMech/ci38503743.cifm1.html" xr:uid="{49C692B2-D5D0-054A-9A3A-6F63CF6A6A9A}"/>
    <hyperlink ref="A1635" r:id="rId805" display="https://service.scedc.caltech.edu/FocMech/ci38504047.cifm1.html" xr:uid="{1751578C-3567-A443-B2B7-27D568754DAB}"/>
    <hyperlink ref="A1636" r:id="rId806" display="https://service.scedc.caltech.edu/FocMech/ci38504311.cifm1.html" xr:uid="{8E9F42FA-3DD5-5C4E-8B98-E230E8695CD8}"/>
    <hyperlink ref="A1637" r:id="rId807" display="https://service.scedc.caltech.edu/FocMech/ci38504351.cifm1.html" xr:uid="{244993AB-661D-8C42-9F06-0C31F16FDA5D}"/>
    <hyperlink ref="A1638" r:id="rId808" display="https://service.scedc.caltech.edu/FocMech/ci38504415.cifm1.html" xr:uid="{7826DAB3-E796-3542-AA7A-09969B485764}"/>
    <hyperlink ref="A1639" r:id="rId809" display="https://service.scedc.caltech.edu/FocMech/ci38504511.cifm1.html" xr:uid="{24B1B777-57B0-F34A-9F13-E0A5C9E638A8}"/>
    <hyperlink ref="A1640" r:id="rId810" display="https://service.scedc.caltech.edu/FocMech/ci38504647.cifm1.html" xr:uid="{937F5BA8-CA0D-864F-9968-C8C54ACD710F}"/>
    <hyperlink ref="A1641" r:id="rId811" display="https://service.scedc.caltech.edu/FocMech/ci38504687.cifm1.html" xr:uid="{0D30C45A-533F-B84C-8158-95250A6346DB}"/>
    <hyperlink ref="A1643" r:id="rId812" display="https://service.scedc.caltech.edu/FocMech/ci38504711.cifm1.html" xr:uid="{602711F8-E3E6-AC4F-AB49-BB7F774E3CFD}"/>
    <hyperlink ref="A1644" r:id="rId813" display="https://service.scedc.caltech.edu/FocMech/ci38504863.cifm1.html" xr:uid="{AA5EC673-523F-DC44-8CAA-8C9B633A8015}"/>
    <hyperlink ref="A1645" r:id="rId814" display="https://service.scedc.caltech.edu/FocMech/ci38505087.cifm1.html" xr:uid="{663E76BB-F221-1B4F-A087-1496AD496456}"/>
    <hyperlink ref="A1646" r:id="rId815" display="https://service.scedc.caltech.edu/FocMech/ci38505279.cifm1.html" xr:uid="{8D9A207B-B6BB-0647-909C-1C21D74213F5}"/>
    <hyperlink ref="A1647" r:id="rId816" display="https://service.scedc.caltech.edu/FocMech/ci38505351.cifm1.html" xr:uid="{2CF0B851-773C-FB4A-A0C4-A5FF898745E9}"/>
    <hyperlink ref="A1650" r:id="rId817" display="https://service.scedc.caltech.edu/FocMech/ci38506047.cifm1.html" xr:uid="{D594ADB7-D12D-6F48-98E0-DF4C65EDB47C}"/>
    <hyperlink ref="A1651" r:id="rId818" display="https://service.scedc.caltech.edu/FocMech/ci38506231.cifm1.html" xr:uid="{F058580D-564A-4B47-A321-5C9626ADD514}"/>
    <hyperlink ref="A1652" r:id="rId819" display="https://service.scedc.caltech.edu/FocMech/ci38506303.cifm1.html" xr:uid="{E6E60FDE-FCB4-C644-BF9E-6F690DB9BCCF}"/>
    <hyperlink ref="A1654" r:id="rId820" display="https://service.scedc.caltech.edu/FocMech/ci38506391.cifm1.html" xr:uid="{46653C39-0EDC-C040-BB3F-4292C9FE77EE}"/>
    <hyperlink ref="A1655" r:id="rId821" display="https://service.scedc.caltech.edu/FocMech/ci38506431.cifm1.html" xr:uid="{A2321EF5-8DD3-8347-9136-156FFDD4A166}"/>
    <hyperlink ref="A1656" r:id="rId822" display="https://service.scedc.caltech.edu/FocMech/ci38506479.cifm1.html" xr:uid="{7BF7691E-CC0C-4C41-A7C9-BF3323007126}"/>
    <hyperlink ref="A1657" r:id="rId823" display="https://service.scedc.caltech.edu/FocMech/ci38506799.cifm1.html" xr:uid="{A1DFD890-7EEA-1F4E-8BBD-4AD6E4F8F953}"/>
    <hyperlink ref="A1658" r:id="rId824" display="https://service.scedc.caltech.edu/FocMech/ci38506855.cifm1.html" xr:uid="{E90B7E12-BC4C-AF4F-B9A7-DD4F942993A1}"/>
    <hyperlink ref="A1659" r:id="rId825" display="https://service.scedc.caltech.edu/FocMech/ci38507055.cifm1.html" xr:uid="{503BF20D-B6C3-204E-BB95-EFCD97275E29}"/>
    <hyperlink ref="A1660" r:id="rId826" display="https://service.scedc.caltech.edu/FocMech/ci38507127.cifm1.html" xr:uid="{CC62E1E7-4212-D744-936A-F686176D1A53}"/>
    <hyperlink ref="A1661" r:id="rId827" display="https://service.scedc.caltech.edu/FocMech/ci38507167.cifm1.html" xr:uid="{644BDA11-DFD3-F74D-8823-F44F09DC511A}"/>
    <hyperlink ref="A1663" r:id="rId828" display="https://service.scedc.caltech.edu/FocMech/ci38507247.cifm1.html" xr:uid="{9970876D-10A7-614C-91D4-A06ABF1DF9B1}"/>
    <hyperlink ref="A1666" r:id="rId829" display="https://service.scedc.caltech.edu/FocMech/ci38507831.cifm1.html" xr:uid="{119A2A2E-9965-084F-95CC-E171B87872BD}"/>
    <hyperlink ref="A1667" r:id="rId830" display="https://service.scedc.caltech.edu/FocMech/ci38508071.cifm1.html" xr:uid="{525FE219-635F-F147-919F-DCC90D535E09}"/>
    <hyperlink ref="A1668" r:id="rId831" display="https://service.scedc.caltech.edu/FocMech/ci38508303.cifm1.html" xr:uid="{E637D631-8E84-B746-88C6-6317C7DFD8B4}"/>
    <hyperlink ref="A1669" r:id="rId832" display="https://service.scedc.caltech.edu/FocMech/ci38508383.cifm1.html" xr:uid="{3FCD33D0-6DC9-7B45-A53C-7E10030BFC72}"/>
    <hyperlink ref="A1670" r:id="rId833" display="https://service.scedc.caltech.edu/FocMech/ci38508415.cifm1.html" xr:uid="{9A6DFCB6-F05B-C14B-B9D0-C0979D30E291}"/>
    <hyperlink ref="A1671" r:id="rId834" display="https://service.scedc.caltech.edu/FocMech/ci38508511.cifm1.html" xr:uid="{ED7578C1-BF2F-9C46-802C-63DE9E6E1CF9}"/>
    <hyperlink ref="A1673" r:id="rId835" display="https://service.scedc.caltech.edu/FocMech/ci38508599.cifm1.html" xr:uid="{6A143797-C87A-3E4E-BCF5-1A5338F0707D}"/>
    <hyperlink ref="A1675" r:id="rId836" display="https://service.scedc.caltech.edu/FocMech/ci38508655.cifm1.html" xr:uid="{786A2465-70BE-B143-9EEA-C6BA2566EB51}"/>
    <hyperlink ref="A1676" r:id="rId837" display="https://service.scedc.caltech.edu/FocMech/ci38508743.cifm1.html" xr:uid="{44D4C0DE-BFF2-0642-A2C2-76A7BEAD94A5}"/>
    <hyperlink ref="A1679" r:id="rId838" display="https://service.scedc.caltech.edu/FocMech/ci38509063.cifm1.html" xr:uid="{79639B0F-74B0-3F4A-9BD8-A8D8D3F4A062}"/>
    <hyperlink ref="A1680" r:id="rId839" display="https://service.scedc.caltech.edu/FocMech/ci38509071.cifm1.html" xr:uid="{39D31AD6-8158-2949-8CD2-7D265CB41E4B}"/>
    <hyperlink ref="A1681" r:id="rId840" display="https://service.scedc.caltech.edu/FocMech/ci38509263.cifm1.html" xr:uid="{C450520D-C15D-4741-920D-5022BBAF4C0F}"/>
    <hyperlink ref="A1682" r:id="rId841" display="https://service.scedc.caltech.edu/FocMech/ci38509335.cifm1.html" xr:uid="{641CA542-1941-044C-9A47-0A136393DD65}"/>
    <hyperlink ref="A1684" r:id="rId842" display="https://service.scedc.caltech.edu/FocMech/ci38509543.cifm1.html" xr:uid="{E96CC8E3-58BF-A34B-9522-CE97A2C49D31}"/>
    <hyperlink ref="A1685" r:id="rId843" display="https://service.scedc.caltech.edu/FocMech/ci38509559.cifm1.html" xr:uid="{FA0D78ED-F847-F34F-A878-7338671F69A7}"/>
    <hyperlink ref="A1686" r:id="rId844" display="https://service.scedc.caltech.edu/FocMech/ci38509895.cifm1.html" xr:uid="{579FA7E1-6655-0B46-9AAD-8829C79DE424}"/>
    <hyperlink ref="A1688" r:id="rId845" display="https://service.scedc.caltech.edu/FocMech/ci38510311.cifm1.html" xr:uid="{7FCBBCAC-1EE4-5546-AF4A-1AD39922221F}"/>
    <hyperlink ref="A1689" r:id="rId846" display="https://service.scedc.caltech.edu/FocMech/ci38510319.cifm1.html" xr:uid="{85586C52-D709-074A-91A2-34F3CA76E0F9}"/>
    <hyperlink ref="A1690" r:id="rId847" display="https://service.scedc.caltech.edu/FocMech/ci38510327.cifm1.html" xr:uid="{5563E3AC-17BD-1249-8695-FD63AC46BA23}"/>
    <hyperlink ref="A1693" r:id="rId848" display="https://service.scedc.caltech.edu/FocMech/ci38511023.cifm1.html" xr:uid="{0D0E65D5-0DA9-DC4B-9B06-5A000830C9F5}"/>
    <hyperlink ref="A1695" r:id="rId849" display="https://service.scedc.caltech.edu/FocMech/ci38511279.cifm1.html" xr:uid="{9F1CB2DB-C04E-524F-99D5-607C2AFF66EA}"/>
    <hyperlink ref="A1696" r:id="rId850" display="https://service.scedc.caltech.edu/FocMech/ci38511295.cifm1.html" xr:uid="{6C7D691B-DF42-9945-A3F6-2679674B9E0D}"/>
    <hyperlink ref="A1697" r:id="rId851" display="https://service.scedc.caltech.edu/FocMech/ci38511359.cifm1.html" xr:uid="{2A0BF9FF-C20D-0A4F-A277-BA5DBDB25DF3}"/>
    <hyperlink ref="A1698" r:id="rId852" display="https://service.scedc.caltech.edu/FocMech/ci38511383.cifm1.html" xr:uid="{2E2EA5BB-AFF4-3547-994E-BE8E49FCABD0}"/>
    <hyperlink ref="A1700" r:id="rId853" display="https://service.scedc.caltech.edu/FocMech/ci38512047.cifm1.html" xr:uid="{FA1E57FB-EDD7-8E49-ABFB-0EAE4E8A7EE2}"/>
    <hyperlink ref="A1701" r:id="rId854" display="https://service.scedc.caltech.edu/FocMech/ci38512087.cifm1.html" xr:uid="{9E849881-CB01-2547-8768-0C1792285E25}"/>
    <hyperlink ref="A1703" r:id="rId855" display="https://service.scedc.caltech.edu/FocMech/ci38512183.cifm1.html" xr:uid="{B1AC0674-FD84-C246-8F78-2CC9C9D70D8E}"/>
    <hyperlink ref="A1704" r:id="rId856" display="https://service.scedc.caltech.edu/FocMech/ci38512351.cifm1.html" xr:uid="{DDB0B948-64D8-D241-9E8F-6BBEF53EC582}"/>
    <hyperlink ref="A1705" r:id="rId857" display="https://service.scedc.caltech.edu/FocMech/ci38512631.cifm1.html" xr:uid="{75CD74B4-2D78-4546-99D6-0211BA0AA33B}"/>
    <hyperlink ref="A1706" r:id="rId858" display="https://service.scedc.caltech.edu/FocMech/ci38512919.cifm1.html" xr:uid="{692A0B6F-5E4E-F949-A394-CA716A28FB4C}"/>
    <hyperlink ref="A1708" r:id="rId859" display="https://service.scedc.caltech.edu/FocMech/ci38513239.cifm1.html" xr:uid="{724EBA91-05C1-2445-8FF9-318F2CE2DA57}"/>
    <hyperlink ref="A1709" r:id="rId860" display="https://service.scedc.caltech.edu/FocMech/ci38513383.cifm1.html" xr:uid="{260394BB-B8E0-5B45-B58A-1C1A687D3AD1}"/>
    <hyperlink ref="A1712" r:id="rId861" display="https://service.scedc.caltech.edu/FocMech/ci38513527.cifm1.html" xr:uid="{480483C1-0159-A04F-8056-F059A14CFCDC}"/>
    <hyperlink ref="A1714" r:id="rId862" display="https://service.scedc.caltech.edu/FocMech/ci38513615.cifm1.html" xr:uid="{C0159B0E-F293-AA41-96C2-E91CE8AA6E6B}"/>
    <hyperlink ref="A1715" r:id="rId863" display="https://service.scedc.caltech.edu/FocMech/ci38514095.cifm1.html" xr:uid="{B739027A-8266-9C45-B412-23904097E188}"/>
    <hyperlink ref="A1718" r:id="rId864" display="https://service.scedc.caltech.edu/FocMech/ci38514495.cifm1.html" xr:uid="{DE691CF0-7A17-4E43-8BC5-1329A97D8ECF}"/>
    <hyperlink ref="A1719" r:id="rId865" display="https://service.scedc.caltech.edu/FocMech/ci38514551.cifm1.html" xr:uid="{DF5F52A8-398E-9745-A5B2-4E0F5A7DFE4A}"/>
    <hyperlink ref="A1720" r:id="rId866" display="https://service.scedc.caltech.edu/FocMech/ci38514663.cifm1.html" xr:uid="{7EBEED3E-8D86-9448-B240-60D630CAC647}"/>
    <hyperlink ref="A1722" r:id="rId867" display="https://service.scedc.caltech.edu/FocMech/ci38514855.cifm1.html" xr:uid="{3675DD21-0993-9441-BFDD-F9EE83269996}"/>
    <hyperlink ref="A1730" r:id="rId868" display="https://service.scedc.caltech.edu/FocMech/ci38515647.cifm1.html" xr:uid="{D0872822-8B4F-BF4C-AC7C-B35DDE6A4F69}"/>
    <hyperlink ref="A1734" r:id="rId869" display="https://service.scedc.caltech.edu/FocMech/ci38516455.cifm1.html" xr:uid="{2696B2BB-0211-B64E-AB78-A94975DDC57C}"/>
    <hyperlink ref="A1736" r:id="rId870" display="https://service.scedc.caltech.edu/FocMech/ci38516727.cifm1.html" xr:uid="{B0A3AA67-B673-7240-A631-CB7C805F5E5E}"/>
    <hyperlink ref="A1737" r:id="rId871" display="https://service.scedc.caltech.edu/FocMech/ci38516855.cifm1.html" xr:uid="{DE15BBE4-4963-254C-BE19-EE4E283B5C64}"/>
    <hyperlink ref="A1748" r:id="rId872" display="https://service.scedc.caltech.edu/FocMech/ci38518527.cifm1.html" xr:uid="{197DC49B-E5D5-3844-BEAD-7527587D8FD7}"/>
    <hyperlink ref="A1750" r:id="rId873" display="https://service.scedc.caltech.edu/FocMech/ci38519031.cifm1.html" xr:uid="{80A05B96-1243-0A48-9FF9-2A999D891325}"/>
    <hyperlink ref="A1754" r:id="rId874" display="https://service.scedc.caltech.edu/FocMech/ci38519359.cifm1.html" xr:uid="{438AE369-CFA8-3F4C-B74A-E6E31A6B3E93}"/>
    <hyperlink ref="A1755" r:id="rId875" display="https://service.scedc.caltech.edu/FocMech/ci38519375.cifm1.html" xr:uid="{0449E900-8C4D-2449-ADC6-4175A362A330}"/>
    <hyperlink ref="A1756" r:id="rId876" display="https://service.scedc.caltech.edu/FocMech/ci38519399.cifm1.html" xr:uid="{D8920A67-0693-9547-A0AA-FDB5D64C9B95}"/>
    <hyperlink ref="A1759" r:id="rId877" display="https://service.scedc.caltech.edu/FocMech/ci38520263.cifm1.html" xr:uid="{3AFBEEAB-26AA-564D-9BD3-DB795E1C67B3}"/>
    <hyperlink ref="A1764" r:id="rId878" display="https://service.scedc.caltech.edu/FocMech/ci38521207.cifm1.html" xr:uid="{8CB6B5C7-6474-8D4A-B90A-68701AB74A39}"/>
    <hyperlink ref="A1765" r:id="rId879" display="https://service.scedc.caltech.edu/FocMech/ci38521231.cifm1.html" xr:uid="{C2307717-D857-4948-9F0B-87B97E758F96}"/>
    <hyperlink ref="A1766" r:id="rId880" display="https://service.scedc.caltech.edu/FocMech/ci38521351.cifm1.html" xr:uid="{95E9F50C-EAF8-1348-834E-B57042C6B8F7}"/>
    <hyperlink ref="A1767" r:id="rId881" display="https://service.scedc.caltech.edu/FocMech/ci38521591.cifm1.html" xr:uid="{E17AE7C9-1AF6-E543-A63E-9ECDC164CBC7}"/>
    <hyperlink ref="A1768" r:id="rId882" display="https://service.scedc.caltech.edu/FocMech/ci38521775.cifm1.html" xr:uid="{0229595B-5A09-3648-A95F-392C05E4508F}"/>
    <hyperlink ref="A1770" r:id="rId883" display="https://service.scedc.caltech.edu/FocMech/ci38522071.cifm1.html" xr:uid="{D0C171BD-31CD-7C4F-811C-8D57FAC6B391}"/>
    <hyperlink ref="A1771" r:id="rId884" display="https://service.scedc.caltech.edu/FocMech/ci38522103.cifm1.html" xr:uid="{CC12D205-1C15-7A4B-848A-8C5EAAA22E11}"/>
    <hyperlink ref="A1774" r:id="rId885" display="https://service.scedc.caltech.edu/FocMech/ci38522511.cifm1.html" xr:uid="{16416060-D16D-C545-AB4A-32B6442BE3B7}"/>
    <hyperlink ref="A1776" r:id="rId886" display="https://service.scedc.caltech.edu/FocMech/ci38522655.cifm1.html" xr:uid="{F339D01D-BB7A-0240-8BBF-3716BEBE95BC}"/>
    <hyperlink ref="A1777" r:id="rId887" display="https://service.scedc.caltech.edu/FocMech/ci38522687.cifm1.html" xr:uid="{9FBE16FF-442D-5046-91CF-E615275D65A5}"/>
    <hyperlink ref="A1780" r:id="rId888" display="https://service.scedc.caltech.edu/FocMech/ci38523119.cifm1.html" xr:uid="{C40402E8-8E0D-5C47-A765-FB2BC36B792E}"/>
    <hyperlink ref="A1781" r:id="rId889" display="https://service.scedc.caltech.edu/FocMech/ci38523151.cifm1.html" xr:uid="{0400312C-1DA0-4043-90DA-1352E38C136C}"/>
    <hyperlink ref="A1783" r:id="rId890" display="https://service.scedc.caltech.edu/FocMech/ci38523487.cifm1.html" xr:uid="{61E52ABD-1D4E-3740-89CC-4BE1BD6D7476}"/>
    <hyperlink ref="A1785" r:id="rId891" display="https://service.scedc.caltech.edu/FocMech/ci38523607.cifm1.html" xr:uid="{6E9C4E98-C917-DD44-9E53-833547CD4536}"/>
    <hyperlink ref="A1787" r:id="rId892" display="https://service.scedc.caltech.edu/FocMech/ci38523727.cifm1.html" xr:uid="{28728DAD-55FD-AB48-920E-3B3751905F46}"/>
    <hyperlink ref="A1788" r:id="rId893" display="https://service.scedc.caltech.edu/FocMech/ci38523967.cifm1.html" xr:uid="{539A913E-5C39-9D42-8B73-5993F950E7D7}"/>
    <hyperlink ref="A1789" r:id="rId894" display="https://service.scedc.caltech.edu/FocMech/ci38523991.cifm1.html" xr:uid="{EC14D84D-ECC0-294A-A41A-299AC3E6131A}"/>
    <hyperlink ref="A1791" r:id="rId895" display="https://service.scedc.caltech.edu/FocMech/ci38524143.cifm1.html" xr:uid="{306C34C4-4A52-7D45-BF58-2958528E7938}"/>
    <hyperlink ref="A1792" r:id="rId896" display="https://service.scedc.caltech.edu/FocMech/ci38524367.cifm1.html" xr:uid="{099BA5F7-31A7-C648-9CA3-B4BAF6FBD44E}"/>
    <hyperlink ref="A1793" r:id="rId897" display="https://service.scedc.caltech.edu/FocMech/ci38524615.cifm1.html" xr:uid="{1ADEF143-69AB-4E4B-BEFC-583292E1DD3D}"/>
    <hyperlink ref="A1800" r:id="rId898" display="https://service.scedc.caltech.edu/FocMech/ci38525711.cifm1.html" xr:uid="{FA05FF68-74BC-A54E-BC80-4575DAFB7283}"/>
    <hyperlink ref="A1803" r:id="rId899" display="https://service.scedc.caltech.edu/FocMech/ci38525927.cifm1.html" xr:uid="{1FAF913F-0A53-BC45-AE3F-BFA488CE5180}"/>
    <hyperlink ref="A1804" r:id="rId900" display="https://service.scedc.caltech.edu/FocMech/ci38526255.cifm1.html" xr:uid="{BF95C911-E659-184B-BCF4-B700D97DF800}"/>
    <hyperlink ref="A1805" r:id="rId901" display="https://service.scedc.caltech.edu/FocMech/ci38526423.cifm1.html" xr:uid="{DB7DA1E2-25F8-DA4D-B7A7-556CC80456ED}"/>
    <hyperlink ref="A1807" r:id="rId902" display="https://service.scedc.caltech.edu/FocMech/ci38526823.cifm1.html" xr:uid="{8B169675-01F6-4841-BB7E-3D36D5EFFF5D}"/>
    <hyperlink ref="A1808" r:id="rId903" display="https://service.scedc.caltech.edu/FocMech/ci38526831.cifm1.html" xr:uid="{D32304FF-85F9-5847-93A0-46F9B41AE0A5}"/>
    <hyperlink ref="A1809" r:id="rId904" display="https://service.scedc.caltech.edu/FocMech/ci38527023.cifm1.html" xr:uid="{E4931088-B7A8-E247-8CB0-154B5B4953CA}"/>
    <hyperlink ref="A1810" r:id="rId905" display="https://service.scedc.caltech.edu/FocMech/ci38527199.cifm1.html" xr:uid="{20A42A0E-C87B-4D46-82CE-3582475ACDD4}"/>
    <hyperlink ref="A1811" r:id="rId906" display="https://service.scedc.caltech.edu/FocMech/ci38527351.cifm1.html" xr:uid="{0852CC47-C96D-0E46-ACFE-488E155D2D94}"/>
    <hyperlink ref="A1812" r:id="rId907" display="https://service.scedc.caltech.edu/FocMech/ci38527359.cifm1.html" xr:uid="{8CD9CC49-FF0B-3945-9001-D4C4F3E03639}"/>
    <hyperlink ref="A1813" r:id="rId908" display="https://service.scedc.caltech.edu/FocMech/ci38527687.cifm1.html" xr:uid="{DE1898B8-5CB6-E94D-BA13-24828E05DCE9}"/>
    <hyperlink ref="A1814" r:id="rId909" display="https://service.scedc.caltech.edu/FocMech/ci38527831.cifm1.html" xr:uid="{66143C0A-F696-5740-91D6-BD77B7217390}"/>
    <hyperlink ref="A1815" r:id="rId910" display="https://service.scedc.caltech.edu/FocMech/ci38527919.cifm1.html" xr:uid="{18BB604B-2308-0545-9DAD-E2B2F2FD63EA}"/>
    <hyperlink ref="A1817" r:id="rId911" display="https://service.scedc.caltech.edu/FocMech/ci38528047.cifm1.html" xr:uid="{ED6324B4-C44F-A343-BE74-32A18849ED61}"/>
    <hyperlink ref="A1821" r:id="rId912" display="https://service.scedc.caltech.edu/FocMech/ci38529263.cifm1.html" xr:uid="{012AB51D-9176-D847-9FE7-ACA81DE2F726}"/>
    <hyperlink ref="A1822" r:id="rId913" display="https://service.scedc.caltech.edu/FocMech/ci38529535.cifm1.html" xr:uid="{D43E2EE7-479F-4344-8DE4-D5B9C2B6238A}"/>
    <hyperlink ref="A1827" r:id="rId914" display="https://service.scedc.caltech.edu/FocMech/ci38529919.cifm1.html" xr:uid="{BE3ABAC2-297C-C144-8BFF-AE2BC3FE28FC}"/>
    <hyperlink ref="A1829" r:id="rId915" display="https://service.scedc.caltech.edu/FocMech/ci38530335.cifm1.html" xr:uid="{6078931E-8A0C-584D-AEA9-B7E36CB6E1B4}"/>
    <hyperlink ref="A1830" r:id="rId916" display="https://service.scedc.caltech.edu/FocMech/ci38530383.cifm1.html" xr:uid="{279DD15D-95DF-E147-9DFB-A0EB2CB045CF}"/>
    <hyperlink ref="A1832" r:id="rId917" display="https://service.scedc.caltech.edu/FocMech/ci38530855.cifm1.html" xr:uid="{251574E7-ACE5-AF49-93A4-BA5FE2BB3010}"/>
    <hyperlink ref="A1833" r:id="rId918" display="https://service.scedc.caltech.edu/FocMech/ci38530879.cifm1.html" xr:uid="{1B742587-A0CF-0E44-A625-5F1FCE35C054}"/>
    <hyperlink ref="A1838" r:id="rId919" display="https://service.scedc.caltech.edu/FocMech/ci38532063.cifm1.html" xr:uid="{0BFA1B48-5A4D-4445-85F8-36A971673449}"/>
    <hyperlink ref="A1842" r:id="rId920" display="https://service.scedc.caltech.edu/FocMech/ci38532439.cifm1.html" xr:uid="{38CA7272-ABF1-3348-B938-8F69A628757B}"/>
    <hyperlink ref="A1845" r:id="rId921" display="https://service.scedc.caltech.edu/FocMech/ci38532519.cifm1.html" xr:uid="{DEFE2E36-4D72-E746-87B4-6FE2DB3D9361}"/>
    <hyperlink ref="A1846" r:id="rId922" display="https://service.scedc.caltech.edu/FocMech/ci38532703.cifm1.html" xr:uid="{63403E58-F58D-3749-9389-268B17E32A41}"/>
    <hyperlink ref="A1847" r:id="rId923" display="https://service.scedc.caltech.edu/FocMech/ci38532751.cifm1.html" xr:uid="{F9D131E1-E910-AB49-A3A8-4EF74EB75268}"/>
    <hyperlink ref="A1849" r:id="rId924" display="https://service.scedc.caltech.edu/FocMech/ci38533415.cifm1.html" xr:uid="{4EDC5E44-74DE-CD46-B103-02F54BD2CF89}"/>
    <hyperlink ref="A1850" r:id="rId925" display="https://service.scedc.caltech.edu/FocMech/ci38533423.cifm1.html" xr:uid="{D16C84F5-F9A8-7545-BDA2-83D20C63871F}"/>
    <hyperlink ref="A1851" r:id="rId926" display="https://service.scedc.caltech.edu/FocMech/ci38533551.cifm1.html" xr:uid="{86D5C777-C9A8-0846-A59F-A849A73F3257}"/>
    <hyperlink ref="A1852" r:id="rId927" display="https://service.scedc.caltech.edu/FocMech/ci38533559.cifm1.html" xr:uid="{A04B7E61-B33E-2F48-98AF-3589183BA71F}"/>
    <hyperlink ref="A1854" r:id="rId928" display="https://service.scedc.caltech.edu/FocMech/ci38533759.cifm1.html" xr:uid="{01419FD8-87AB-C248-882C-80E1984D6615}"/>
    <hyperlink ref="A1855" r:id="rId929" display="https://service.scedc.caltech.edu/FocMech/ci38533895.cifm1.html" xr:uid="{E2506E63-2DCC-2E44-B3F7-50210B290990}"/>
    <hyperlink ref="A1858" r:id="rId930" display="https://service.scedc.caltech.edu/FocMech/ci38534383.cifm1.html" xr:uid="{59731723-826B-164B-ACB2-AA92F3A5F963}"/>
    <hyperlink ref="A1859" r:id="rId931" display="https://service.scedc.caltech.edu/FocMech/ci38534527.cifm1.html" xr:uid="{4D0A9397-02B6-634A-9387-B6B77550CACE}"/>
    <hyperlink ref="A1860" r:id="rId932" display="https://service.scedc.caltech.edu/FocMech/ci38534567.cifm1.html" xr:uid="{F1508BCB-D81E-B142-8E85-1B40D0CB1BA1}"/>
    <hyperlink ref="A1862" r:id="rId933" display="https://service.scedc.caltech.edu/FocMech/ci38534767.cifm1.html" xr:uid="{115331A8-E29C-3E4B-A6F9-4D4FBACAC108}"/>
    <hyperlink ref="A1863" r:id="rId934" display="https://service.scedc.caltech.edu/FocMech/ci38534927.cifm1.html" xr:uid="{EB21FEDB-55D7-1943-B9A0-96F3472DAD11}"/>
    <hyperlink ref="A1866" r:id="rId935" display="https://service.scedc.caltech.edu/FocMech/ci38535135.cifm1.html" xr:uid="{81325135-1FFE-6348-9744-598F91F92137}"/>
    <hyperlink ref="A1868" r:id="rId936" display="https://service.scedc.caltech.edu/FocMech/ci38535359.cifm1.html" xr:uid="{AA102F15-A93D-854B-B84B-B9F595EE78F0}"/>
    <hyperlink ref="A1869" r:id="rId937" display="https://service.scedc.caltech.edu/FocMech/ci38535375.cifm1.html" xr:uid="{1EEBDE6C-1E14-4544-9A14-7688A0E61A2A}"/>
    <hyperlink ref="A1871" r:id="rId938" display="https://service.scedc.caltech.edu/FocMech/ci38535535.cifm1.html" xr:uid="{375D8DA9-DF0E-D242-A683-759031222036}"/>
    <hyperlink ref="A1872" r:id="rId939" display="https://service.scedc.caltech.edu/FocMech/ci38535799.cifm1.html" xr:uid="{7921A177-F30D-4946-B028-05187BA7664A}"/>
    <hyperlink ref="A1874" r:id="rId940" display="https://service.scedc.caltech.edu/FocMech/ci38536119.cifm1.html" xr:uid="{0DB29E0C-42CA-DD4F-90FA-B18F17ACA6AB}"/>
    <hyperlink ref="A1875" r:id="rId941" display="https://service.scedc.caltech.edu/FocMech/ci38536167.cifm1.html" xr:uid="{6E863C5E-CD56-A74B-9343-6B791718F850}"/>
    <hyperlink ref="A1876" r:id="rId942" display="https://service.scedc.caltech.edu/FocMech/ci38536303.cifm1.html" xr:uid="{90AE97F9-BD76-0E4D-A4C7-183C2B9219EE}"/>
    <hyperlink ref="A1877" r:id="rId943" display="https://service.scedc.caltech.edu/FocMech/ci38536487.cifm1.html" xr:uid="{0DCF5CE9-03F3-2745-AC04-E9CB2ABB4852}"/>
    <hyperlink ref="A1879" r:id="rId944" display="https://service.scedc.caltech.edu/FocMech/ci38536615.cifm1.html" xr:uid="{6A398F55-C471-0E43-A0CD-E9386E551D96}"/>
    <hyperlink ref="A1880" r:id="rId945" display="https://service.scedc.caltech.edu/FocMech/ci38536831.cifm1.html" xr:uid="{A4B173B5-82B2-B24C-8BC4-78854AAAAA7F}"/>
    <hyperlink ref="A1882" r:id="rId946" display="https://service.scedc.caltech.edu/FocMech/ci38536895.cifm1.html" xr:uid="{C5138F47-8F87-DC41-8A92-63685BCA3213}"/>
    <hyperlink ref="A1883" r:id="rId947" display="https://service.scedc.caltech.edu/FocMech/ci38536927.cifm1.html" xr:uid="{5D180943-0550-FA44-BE49-570A074A78B2}"/>
    <hyperlink ref="A1884" r:id="rId948" display="https://service.scedc.caltech.edu/FocMech/ci38536967.cifm1.html" xr:uid="{BC98976F-8ADF-7B45-95C1-38CA2C9231D8}"/>
    <hyperlink ref="A1885" r:id="rId949" display="https://service.scedc.caltech.edu/FocMech/ci38536983.cifm1.html" xr:uid="{5E7D3104-AD99-F74F-806A-687942E8FBDB}"/>
    <hyperlink ref="A1886" r:id="rId950" display="https://service.scedc.caltech.edu/FocMech/ci38537071.cifm1.html" xr:uid="{2FCDE228-A707-ED4B-B6A5-01063E136D55}"/>
    <hyperlink ref="A1888" r:id="rId951" display="https://service.scedc.caltech.edu/FocMech/ci38537591.cifm1.html" xr:uid="{AB858C2B-52AF-3140-8C59-75D3F36637D0}"/>
    <hyperlink ref="A1890" r:id="rId952" display="https://service.scedc.caltech.edu/FocMech/ci38537751.cifm1.html" xr:uid="{AD2E600D-BA98-5346-81E8-3FD860DB3DAB}"/>
    <hyperlink ref="A1892" r:id="rId953" display="https://service.scedc.caltech.edu/FocMech/ci38538279.cifm1.html" xr:uid="{AA706B97-3172-8341-9B94-D2962FCEFBE0}"/>
    <hyperlink ref="A1893" r:id="rId954" display="https://service.scedc.caltech.edu/FocMech/ci38538375.cifm1.html" xr:uid="{4E9346E7-17F3-764B-A0E8-4646BC0DAE25}"/>
    <hyperlink ref="A1894" r:id="rId955" display="https://service.scedc.caltech.edu/FocMech/ci38538703.cifm1.html" xr:uid="{2893E93C-D78B-5843-9CC1-9E75F73E91DE}"/>
    <hyperlink ref="A1897" r:id="rId956" display="https://service.scedc.caltech.edu/FocMech/ci38539031.cifm1.html" xr:uid="{96EB7AC8-7EEB-7D4D-A37C-AC4E3D101627}"/>
    <hyperlink ref="A1898" r:id="rId957" display="https://service.scedc.caltech.edu/FocMech/ci38539039.cifm1.html" xr:uid="{517222D0-8946-8A46-8CA6-22B1D5F2E0E5}"/>
    <hyperlink ref="A1899" r:id="rId958" display="https://service.scedc.caltech.edu/FocMech/ci38539087.cifm1.html" xr:uid="{4B301DFF-8479-6E49-A3CF-F60FD90E4F36}"/>
    <hyperlink ref="A1900" r:id="rId959" display="https://service.scedc.caltech.edu/FocMech/ci38539143.cifm1.html" xr:uid="{BF4DE303-5D9A-BC46-9156-4242078E8A03}"/>
    <hyperlink ref="A1901" r:id="rId960" display="https://service.scedc.caltech.edu/FocMech/ci38539215.cifm1.html" xr:uid="{E7331CD6-5854-514B-9ABC-5A021D802115}"/>
    <hyperlink ref="A1902" r:id="rId961" display="https://service.scedc.caltech.edu/FocMech/ci38539527.cifm1.html" xr:uid="{E48F0D3A-CCA1-9D4E-B320-744F4A4E2CD6}"/>
    <hyperlink ref="A1904" r:id="rId962" display="https://service.scedc.caltech.edu/FocMech/ci38540319.cifm1.html" xr:uid="{F79069EC-3BF7-EA49-BB7E-AA945C8C9F9C}"/>
    <hyperlink ref="A1905" r:id="rId963" display="https://service.scedc.caltech.edu/FocMech/ci38540415.cifm1.html" xr:uid="{3CCB36FB-7429-194B-B2A8-A8A4F8282B34}"/>
    <hyperlink ref="A1906" r:id="rId964" display="https://service.scedc.caltech.edu/FocMech/ci38540423.cifm1.html" xr:uid="{43AA90E4-F440-EF4D-A703-73D5AF1FE61D}"/>
    <hyperlink ref="A1907" r:id="rId965" display="https://service.scedc.caltech.edu/FocMech/ci38540599.cifm1.html" xr:uid="{5ABC8542-C5EF-724F-A40C-E01323796005}"/>
    <hyperlink ref="A1909" r:id="rId966" display="https://service.scedc.caltech.edu/FocMech/ci38540895.cifm1.html" xr:uid="{E04179D3-8EE0-694F-9AEF-BC92C0C3E433}"/>
    <hyperlink ref="A1910" r:id="rId967" display="https://service.scedc.caltech.edu/FocMech/ci38541351.cifm1.html" xr:uid="{CAA36483-45CF-6F40-A0F1-77DD73A14C4E}"/>
    <hyperlink ref="A1911" r:id="rId968" display="https://service.scedc.caltech.edu/FocMech/ci38541359.cifm1.html" xr:uid="{BC6755A8-0884-3241-9693-B5776810FA78}"/>
    <hyperlink ref="A1912" r:id="rId969" display="https://service.scedc.caltech.edu/FocMech/ci38541391.cifm1.html" xr:uid="{0E67E2EC-3E71-6F42-92DD-B1CAFC001F55}"/>
    <hyperlink ref="A1913" r:id="rId970" display="https://service.scedc.caltech.edu/FocMech/ci38541847.cifm1.html" xr:uid="{07D78067-709A-2045-832B-98C08368994A}"/>
    <hyperlink ref="A1915" r:id="rId971" display="https://service.scedc.caltech.edu/FocMech/ci38542183.cifm1.html" xr:uid="{6CDCFEA6-330F-0049-B67D-C9B779A89B15}"/>
    <hyperlink ref="A1916" r:id="rId972" display="https://service.scedc.caltech.edu/FocMech/ci38542231.cifm1.html" xr:uid="{5EFC01D3-52A6-9C46-A5FD-B70D8859A338}"/>
    <hyperlink ref="A1918" r:id="rId973" display="https://service.scedc.caltech.edu/FocMech/ci38543223.cifm1.html" xr:uid="{9611F89A-D32A-974E-95D1-02B601B2D7BD}"/>
    <hyperlink ref="A1919" r:id="rId974" display="https://service.scedc.caltech.edu/FocMech/ci38543247.cifm1.html" xr:uid="{DF21A538-5CD8-A740-B155-8C3B7C9D0830}"/>
    <hyperlink ref="A1920" r:id="rId975" display="https://service.scedc.caltech.edu/FocMech/ci38543295.cifm1.html" xr:uid="{B0F87997-3D89-7E40-AC30-D35348317675}"/>
    <hyperlink ref="A1921" r:id="rId976" display="https://service.scedc.caltech.edu/FocMech/ci38543327.cifm1.html" xr:uid="{7065D970-4CF9-334D-9EC8-363014B002F3}"/>
    <hyperlink ref="A1923" r:id="rId977" display="https://service.scedc.caltech.edu/FocMech/ci38543599.cifm1.html" xr:uid="{2385034D-DBFE-C349-B0D8-4CBEF9BAE417}"/>
    <hyperlink ref="A1924" r:id="rId978" display="https://service.scedc.caltech.edu/FocMech/ci38543863.cifm1.html" xr:uid="{F3D37771-ACE9-424C-92AA-66F850418ECC}"/>
    <hyperlink ref="A1925" r:id="rId979" display="https://service.scedc.caltech.edu/FocMech/ci38544007.cifm1.html" xr:uid="{693FF3DA-6CB2-E243-8499-910C22BFE034}"/>
    <hyperlink ref="A1926" r:id="rId980" display="https://service.scedc.caltech.edu/FocMech/ci38544055.cifm1.html" xr:uid="{D0155633-64A7-E740-B827-536EEF68176B}"/>
    <hyperlink ref="A1927" r:id="rId981" display="https://service.scedc.caltech.edu/FocMech/ci38544143.cifm1.html" xr:uid="{9664DAAD-CCAD-014C-BE10-C07A6C086010}"/>
    <hyperlink ref="A1928" r:id="rId982" display="https://service.scedc.caltech.edu/FocMech/ci38544295.cifm1.html" xr:uid="{0383AF26-2058-8848-9D08-259B66D37C28}"/>
    <hyperlink ref="A1929" r:id="rId983" display="https://service.scedc.caltech.edu/FocMech/ci38544311.cifm1.html" xr:uid="{C8BD690A-98B1-8640-9A50-49EC5064B1F6}"/>
    <hyperlink ref="A1931" r:id="rId984" display="https://service.scedc.caltech.edu/FocMech/ci38544375.cifm1.html" xr:uid="{31EC141F-188F-4149-B219-BB8C966379E9}"/>
    <hyperlink ref="A1932" r:id="rId985" display="https://service.scedc.caltech.edu/FocMech/ci38544463.cifm1.html" xr:uid="{E8B2106F-A938-3547-ADD9-7526EA7F77DE}"/>
    <hyperlink ref="A1933" r:id="rId986" display="https://service.scedc.caltech.edu/FocMech/ci38544623.cifm1.html" xr:uid="{0EB28B34-4674-1348-A582-8A299E3E1998}"/>
    <hyperlink ref="A1934" r:id="rId987" display="https://service.scedc.caltech.edu/FocMech/ci38544695.cifm1.html" xr:uid="{3BBADCA3-CF2C-6D49-AD69-75AE42CB7239}"/>
    <hyperlink ref="A1935" r:id="rId988" display="https://service.scedc.caltech.edu/FocMech/ci38545063.cifm1.html" xr:uid="{3563DC9F-4A42-694E-98E7-BA8AEEF5A36A}"/>
    <hyperlink ref="A1936" r:id="rId989" display="https://service.scedc.caltech.edu/FocMech/ci38545087.cifm1.html" xr:uid="{3D0B8DEF-1DA3-A24B-802C-CFAB6D1CDC47}"/>
    <hyperlink ref="A1937" r:id="rId990" display="https://service.scedc.caltech.edu/FocMech/ci38545223.cifm1.html" xr:uid="{0F034F52-51A3-2548-AFA4-FC9DBF8CF22D}"/>
    <hyperlink ref="A1939" r:id="rId991" display="https://service.scedc.caltech.edu/FocMech/ci38545687.cifm1.html" xr:uid="{375839AD-42A1-A94C-A5E8-28383CD0D682}"/>
    <hyperlink ref="A1940" r:id="rId992" display="https://service.scedc.caltech.edu/FocMech/ci38546231.cifm1.html" xr:uid="{DAFBC56D-0386-D049-A8B0-8473E9192A4B}"/>
    <hyperlink ref="A1943" r:id="rId993" display="https://service.scedc.caltech.edu/FocMech/ci38547431.cifm1.html" xr:uid="{61C315D6-7E7D-D04D-8F67-0E24852432EF}"/>
    <hyperlink ref="A1944" r:id="rId994" display="https://service.scedc.caltech.edu/FocMech/ci38548127.cifm1.html" xr:uid="{8ACDCA2A-23FB-A648-B3D2-1B3D0ECF5C8B}"/>
    <hyperlink ref="A1946" r:id="rId995" display="https://service.scedc.caltech.edu/FocMech/ci38548167.cifm1.html" xr:uid="{8BB16D8A-CC35-8144-9CEE-C2B0B874D078}"/>
    <hyperlink ref="A1947" r:id="rId996" display="https://service.scedc.caltech.edu/FocMech/ci38548263.cifm1.html" xr:uid="{7ED79529-25C3-034C-AB55-756276FB9FC7}"/>
    <hyperlink ref="A1948" r:id="rId997" display="https://service.scedc.caltech.edu/FocMech/ci38548295.cifm1.html" xr:uid="{746339CA-97AC-2B49-B9D4-623E1C6729DD}"/>
    <hyperlink ref="A1950" r:id="rId998" display="https://service.scedc.caltech.edu/FocMech/ci38548343.cifm1.html" xr:uid="{0F5B5B7F-F597-774E-8686-EA4259D8C9DB}"/>
    <hyperlink ref="A1952" r:id="rId999" display="https://service.scedc.caltech.edu/FocMech/ci38548503.cifm1.html" xr:uid="{28103E97-CF48-7B43-A819-D2868CFE588A}"/>
    <hyperlink ref="A1953" r:id="rId1000" display="https://service.scedc.caltech.edu/FocMech/ci38548711.cifm1.html" xr:uid="{4ECD630B-93C8-3E45-9227-BA064335E7EC}"/>
    <hyperlink ref="A1954" r:id="rId1001" display="https://service.scedc.caltech.edu/FocMech/ci38549135.cifm1.html" xr:uid="{117246B6-F39B-CE42-85DF-F6BB50D8295B}"/>
    <hyperlink ref="A1955" r:id="rId1002" display="https://service.scedc.caltech.edu/FocMech/ci38549159.cifm1.html" xr:uid="{95A901BA-7A6F-0D49-9322-20751C7DFF94}"/>
    <hyperlink ref="A1956" r:id="rId1003" display="https://service.scedc.caltech.edu/FocMech/ci38549791.cifm1.html" xr:uid="{89C5C491-1B50-7A4C-9864-2D863808FFC9}"/>
    <hyperlink ref="A1957" r:id="rId1004" display="https://service.scedc.caltech.edu/FocMech/ci38549815.cifm1.html" xr:uid="{8FC1EA38-316D-A44C-BA6F-A66BE403E5CD}"/>
    <hyperlink ref="A1959" r:id="rId1005" display="https://service.scedc.caltech.edu/FocMech/ci38549935.cifm1.html" xr:uid="{9468D5EF-E2CA-C64C-97B1-ACE61AB908A2}"/>
    <hyperlink ref="A1960" r:id="rId1006" display="https://service.scedc.caltech.edu/FocMech/ci38549951.cifm1.html" xr:uid="{9A8C4454-5529-5F43-9B32-3FFC55C943E5}"/>
    <hyperlink ref="A1963" r:id="rId1007" display="https://service.scedc.caltech.edu/FocMech/ci38550223.cifm1.html" xr:uid="{41B6B3DA-B982-8549-84B7-1A8913AC88D2}"/>
    <hyperlink ref="A1965" r:id="rId1008" display="https://service.scedc.caltech.edu/FocMech/ci38550423.cifm1.html" xr:uid="{859F2CA6-EADE-E14D-9E7F-619350E411B4}"/>
    <hyperlink ref="A1966" r:id="rId1009" display="https://service.scedc.caltech.edu/FocMech/ci38550511.cifm1.html" xr:uid="{E19084B4-6C5A-D241-A7B4-9DF3619064AA}"/>
    <hyperlink ref="A1967" r:id="rId1010" display="https://service.scedc.caltech.edu/FocMech/ci38550687.cifm1.html" xr:uid="{9C8F5A26-5A08-4145-9FED-00E2A4232990}"/>
    <hyperlink ref="A1968" r:id="rId1011" display="https://service.scedc.caltech.edu/FocMech/ci38550887.cifm1.html" xr:uid="{3D4866BD-6F0B-9342-BF1D-620838E29E56}"/>
    <hyperlink ref="A1970" r:id="rId1012" display="https://service.scedc.caltech.edu/FocMech/ci38551167.cifm1.html" xr:uid="{DCD91D50-7EA2-D44D-AF03-A77990F0BC68}"/>
    <hyperlink ref="A1971" r:id="rId1013" display="https://service.scedc.caltech.edu/FocMech/ci38551263.cifm1.html" xr:uid="{572B6EE3-BC09-974B-A510-2AD2DB088A12}"/>
    <hyperlink ref="A1973" r:id="rId1014" display="https://service.scedc.caltech.edu/FocMech/ci38551623.cifm1.html" xr:uid="{E0C27CE6-6F6B-F642-B65D-7722AF5B6094}"/>
    <hyperlink ref="A1974" r:id="rId1015" display="https://service.scedc.caltech.edu/FocMech/ci38551655.cifm1.html" xr:uid="{61A1F7FA-E845-0947-977E-762E332F95F0}"/>
    <hyperlink ref="A1978" r:id="rId1016" display="https://service.scedc.caltech.edu/FocMech/ci38551903.cifm1.html" xr:uid="{1283AAA3-940C-1747-A134-6DFADF814502}"/>
    <hyperlink ref="A1982" r:id="rId1017" display="https://service.scedc.caltech.edu/FocMech/ci38552335.cifm1.html" xr:uid="{7FE301B7-C62E-844F-9B0E-6F2BF873AAE7}"/>
    <hyperlink ref="A1983" r:id="rId1018" display="https://service.scedc.caltech.edu/FocMech/ci38552615.cifm1.html" xr:uid="{D4FB0FF8-E4AF-B340-B3EE-D208E546C604}"/>
    <hyperlink ref="A1984" r:id="rId1019" display="https://service.scedc.caltech.edu/FocMech/ci38552679.cifm1.html" xr:uid="{D29073B0-43F6-2C46-88B7-983CE8D24693}"/>
    <hyperlink ref="A1985" r:id="rId1020" display="https://service.scedc.caltech.edu/FocMech/ci38552695.cifm1.html" xr:uid="{44FAA7F5-7987-2949-9E36-864F8FD6C1E3}"/>
    <hyperlink ref="A1986" r:id="rId1021" display="https://service.scedc.caltech.edu/FocMech/ci38552759.cifm1.html" xr:uid="{FC963F76-4A9B-6A48-9BC9-9A3096DBCE28}"/>
    <hyperlink ref="A1987" r:id="rId1022" display="https://service.scedc.caltech.edu/FocMech/ci38552935.cifm1.html" xr:uid="{69A26075-55A4-194F-9343-455C763F8E91}"/>
    <hyperlink ref="A1989" r:id="rId1023" display="https://service.scedc.caltech.edu/FocMech/ci38553015.cifm1.html" xr:uid="{CF866F92-8BB7-5747-B5F9-23220AA722AE}"/>
    <hyperlink ref="A1990" r:id="rId1024" display="https://service.scedc.caltech.edu/FocMech/ci38553151.cifm1.html" xr:uid="{1A706223-8460-4746-B530-BD2CE4C61E92}"/>
    <hyperlink ref="A1991" r:id="rId1025" display="https://service.scedc.caltech.edu/FocMech/ci38553199.cifm1.html" xr:uid="{92B9229B-1E43-AA45-90E3-5EFC131BF53D}"/>
    <hyperlink ref="A1992" r:id="rId1026" display="https://service.scedc.caltech.edu/FocMech/ci38553207.cifm1.html" xr:uid="{6DF32909-E562-0C4D-BD26-1A2E585EDF51}"/>
    <hyperlink ref="A1993" r:id="rId1027" display="https://service.scedc.caltech.edu/FocMech/ci38553255.cifm1.html" xr:uid="{A1FF8405-E456-6049-9343-950DEFF6B432}"/>
    <hyperlink ref="A1995" r:id="rId1028" display="https://service.scedc.caltech.edu/FocMech/ci38553367.cifm1.html" xr:uid="{9D982C00-5C84-D84A-BBE8-34142EB7098A}"/>
    <hyperlink ref="A1997" r:id="rId1029" display="https://service.scedc.caltech.edu/FocMech/ci37471037.cifm1.html" xr:uid="{E7F1626C-5593-994B-8758-16727C088D0A}"/>
    <hyperlink ref="A2000" r:id="rId1030" display="https://service.scedc.caltech.edu/FocMech/ci38553903.cifm1.html" xr:uid="{659051B2-2B50-8B42-ACD6-8BBB77BA8181}"/>
    <hyperlink ref="A2001" r:id="rId1031" display="https://service.scedc.caltech.edu/FocMech/ci38553911.cifm1.html" xr:uid="{66B15183-1C44-324B-9BA9-7FA8EFD94C75}"/>
    <hyperlink ref="A2003" r:id="rId1032" display="https://service.scedc.caltech.edu/FocMech/ci38554119.cifm1.html" xr:uid="{6488042F-63FA-D14A-978F-2E8AB27961F1}"/>
    <hyperlink ref="A2006" r:id="rId1033" display="https://service.scedc.caltech.edu/FocMech/ci38554799.cifm1.html" xr:uid="{345D1138-A886-124E-816F-F9171760B291}"/>
    <hyperlink ref="A2008" r:id="rId1034" display="https://service.scedc.caltech.edu/FocMech/ci38554951.cifm1.html" xr:uid="{C8F61F0C-8E80-5B47-B0D6-22B379654D10}"/>
    <hyperlink ref="A2009" r:id="rId1035" display="https://service.scedc.caltech.edu/FocMech/ci38555039.cifm1.html" xr:uid="{AD633A01-DF28-1B43-B89D-85540CCB284C}"/>
    <hyperlink ref="A2010" r:id="rId1036" display="https://service.scedc.caltech.edu/FocMech/ci38555079.cifm1.html" xr:uid="{421FFD2A-B008-BB41-9069-FB4702461874}"/>
    <hyperlink ref="A2012" r:id="rId1037" display="https://service.scedc.caltech.edu/FocMech/ci38555415.cifm1.html" xr:uid="{530514A4-1354-4B47-A447-CE5D88396498}"/>
    <hyperlink ref="A2016" r:id="rId1038" display="https://service.scedc.caltech.edu/FocMech/ci38556119.cifm1.html" xr:uid="{EA61A96D-3090-A245-B9D3-C7D75A42DD99}"/>
    <hyperlink ref="A2017" r:id="rId1039" display="https://service.scedc.caltech.edu/FocMech/ci38556199.cifm1.html" xr:uid="{7942268E-2344-BD49-866F-96082E2D30F8}"/>
    <hyperlink ref="A2020" r:id="rId1040" display="https://service.scedc.caltech.edu/FocMech/ci38556647.cifm1.html" xr:uid="{560B1C8A-8923-EF4B-BA14-04C2455C722B}"/>
    <hyperlink ref="A2021" r:id="rId1041" display="https://service.scedc.caltech.edu/FocMech/ci38556839.cifm1.html" xr:uid="{E4BD81B6-CA05-2945-B3F1-096579FEE057}"/>
    <hyperlink ref="A2023" r:id="rId1042" display="https://service.scedc.caltech.edu/FocMech/ci38556943.cifm1.html" xr:uid="{8E67E515-D770-1E44-8017-48E922CA2986}"/>
    <hyperlink ref="A2024" r:id="rId1043" display="https://service.scedc.caltech.edu/FocMech/ci38557119.cifm1.html" xr:uid="{1A07FDC0-0648-3F46-9F7F-0F82B94AE6A2}"/>
    <hyperlink ref="A2025" r:id="rId1044" display="https://service.scedc.caltech.edu/FocMech/ci38557551.cifm1.html" xr:uid="{C034ADC1-8419-A94F-86D8-4E905C235BA3}"/>
    <hyperlink ref="A2026" r:id="rId1045" display="https://service.scedc.caltech.edu/FocMech/ci38557567.cifm1.html" xr:uid="{20F8AFB2-7439-4B4E-BF8E-0AB9B7E72E2D}"/>
    <hyperlink ref="A2027" r:id="rId1046" display="https://service.scedc.caltech.edu/FocMech/ci38557631.cifm1.html" xr:uid="{79078B53-012F-1B43-9BEB-2E881CA8A729}"/>
    <hyperlink ref="A2028" r:id="rId1047" display="https://service.scedc.caltech.edu/FocMech/ci38557703.cifm1.html" xr:uid="{08C321BB-CDF8-E149-8E5F-3F07D6C16207}"/>
    <hyperlink ref="A2029" r:id="rId1048" display="https://service.scedc.caltech.edu/FocMech/ci38557727.cifm1.html" xr:uid="{49CB4634-45FD-164D-915A-3B8FAA5C20A4}"/>
    <hyperlink ref="A2032" r:id="rId1049" display="https://service.scedc.caltech.edu/FocMech/ci38557919.cifm1.html" xr:uid="{E5409744-17D7-3C43-8743-920340254931}"/>
    <hyperlink ref="A2033" r:id="rId1050" display="https://service.scedc.caltech.edu/FocMech/ci38557991.cifm1.html" xr:uid="{ED44E0BD-0C6C-D944-8E45-CDC94F20253A}"/>
    <hyperlink ref="A2037" r:id="rId1051" display="https://service.scedc.caltech.edu/FocMech/ci38558231.cifm1.html" xr:uid="{603AB074-4B48-8E4D-8CFC-9B6B5CB55539}"/>
    <hyperlink ref="A2040" r:id="rId1052" display="https://service.scedc.caltech.edu/FocMech/ci38558727.cifm1.html" xr:uid="{83B5B192-8D00-0249-99D0-03DE012C9637}"/>
    <hyperlink ref="A2041" r:id="rId1053" display="https://service.scedc.caltech.edu/FocMech/ci38558751.cifm1.html" xr:uid="{B3EC7089-B7D9-E54B-BCC8-A33B18FF410D}"/>
    <hyperlink ref="A2042" r:id="rId1054" display="https://service.scedc.caltech.edu/FocMech/ci38558831.cifm1.html" xr:uid="{17FE8B24-8D0A-1947-AFB7-F2AE310BEB34}"/>
    <hyperlink ref="A2043" r:id="rId1055" display="https://service.scedc.caltech.edu/FocMech/ci38558839.cifm1.html" xr:uid="{99396A2C-2F52-3245-B3BD-92B6185B5492}"/>
    <hyperlink ref="A2044" r:id="rId1056" display="https://service.scedc.caltech.edu/FocMech/ci38558935.cifm1.html" xr:uid="{6CC39202-C78E-FA46-87A1-044C5646926F}"/>
    <hyperlink ref="A2045" r:id="rId1057" display="https://service.scedc.caltech.edu/FocMech/ci38559159.cifm1.html" xr:uid="{A0B7E72B-855A-BB4E-BB10-D81DE015247F}"/>
    <hyperlink ref="A2047" r:id="rId1058" display="https://service.scedc.caltech.edu/FocMech/ci38559247.cifm1.html" xr:uid="{B1F1BAE9-E582-F745-AF42-9E2670551DE0}"/>
    <hyperlink ref="A2051" r:id="rId1059" display="https://service.scedc.caltech.edu/FocMech/ci38559503.cifm1.html" xr:uid="{A2389849-7908-AE48-8583-EB5DA062F5E1}"/>
    <hyperlink ref="A2053" r:id="rId1060" display="https://service.scedc.caltech.edu/FocMech/ci38559671.cifm1.html" xr:uid="{9C3D0FA7-4A17-2B46-A3B9-51DFA4C47344}"/>
    <hyperlink ref="A2054" r:id="rId1061" display="https://service.scedc.caltech.edu/FocMech/ci38559703.cifm1.html" xr:uid="{AEC487D1-24B6-334F-B889-A401472AC902}"/>
    <hyperlink ref="A2055" r:id="rId1062" display="https://service.scedc.caltech.edu/FocMech/ci38560135.cifm1.html" xr:uid="{AAE39842-210F-444A-943B-BAB1F1300158}"/>
    <hyperlink ref="A2056" r:id="rId1063" display="https://service.scedc.caltech.edu/FocMech/ci38560447.cifm1.html" xr:uid="{FBC0329F-FB65-0D43-9350-5DE850C26941}"/>
    <hyperlink ref="A2058" r:id="rId1064" display="https://service.scedc.caltech.edu/FocMech/ci38560767.cifm1.html" xr:uid="{DC35D42C-F666-5D49-8DAF-15E7D6C40CB3}"/>
    <hyperlink ref="A2060" r:id="rId1065" display="https://service.scedc.caltech.edu/FocMech/ci38561015.cifm1.html" xr:uid="{0AFE46DA-2194-AC4B-88AC-8125C97B8A91}"/>
    <hyperlink ref="A2063" r:id="rId1066" display="https://service.scedc.caltech.edu/FocMech/ci38561383.cifm1.html" xr:uid="{EA40018D-E6F5-4242-BFA0-B70BB61CB632}"/>
    <hyperlink ref="A2064" r:id="rId1067" display="https://service.scedc.caltech.edu/FocMech/ci38561423.cifm1.html" xr:uid="{20AB1A7F-E2AB-A549-925B-B45A54C41417}"/>
    <hyperlink ref="A2065" r:id="rId1068" display="https://service.scedc.caltech.edu/FocMech/ci38561615.cifm1.html" xr:uid="{9750A5E0-DBA9-5045-A53E-EA2DE72A65C5}"/>
    <hyperlink ref="A2069" r:id="rId1069" display="https://service.scedc.caltech.edu/FocMech/ci38561879.cifm1.html" xr:uid="{4BD56C4A-4C92-1841-860A-765DD686F8E9}"/>
    <hyperlink ref="A2070" r:id="rId1070" display="https://service.scedc.caltech.edu/FocMech/ci38562255.cifm1.html" xr:uid="{9EB0BC32-D7AA-5449-8984-344420C4CCAF}"/>
    <hyperlink ref="A2072" r:id="rId1071" display="https://service.scedc.caltech.edu/FocMech/ci38562311.cifm1.html" xr:uid="{74DE3EBF-45EF-0642-901E-8BFC9E0AE9CF}"/>
    <hyperlink ref="A2073" r:id="rId1072" display="https://service.scedc.caltech.edu/FocMech/ci38562423.cifm1.html" xr:uid="{4A4EFFA1-A725-9646-BAFD-6AB234CBA90A}"/>
    <hyperlink ref="A2074" r:id="rId1073" display="https://service.scedc.caltech.edu/FocMech/ci38562703.cifm1.html" xr:uid="{C0D652FD-9C69-8649-99AC-60B9240072D1}"/>
    <hyperlink ref="A2075" r:id="rId1074" display="https://service.scedc.caltech.edu/FocMech/ci38562719.cifm1.html" xr:uid="{620023F4-F0E0-3F47-93B9-6C5FA74AEB84}"/>
    <hyperlink ref="A2076" r:id="rId1075" display="https://service.scedc.caltech.edu/FocMech/ci38562831.cifm1.html" xr:uid="{DEBEF147-FE61-CD40-B644-3E0CE44EBE94}"/>
    <hyperlink ref="A2077" r:id="rId1076" display="https://service.scedc.caltech.edu/FocMech/ci38563127.cifm1.html" xr:uid="{425334C0-8260-E842-9A8F-E03A452588FF}"/>
    <hyperlink ref="A2078" r:id="rId1077" display="https://service.scedc.caltech.edu/FocMech/ci38563167.cifm1.html" xr:uid="{FAE92F05-9A3B-974E-B993-64B7D4730A21}"/>
    <hyperlink ref="A2079" r:id="rId1078" display="https://service.scedc.caltech.edu/FocMech/ci38563263.cifm1.html" xr:uid="{89D76BCD-7198-F04C-9551-FBB4DFA03404}"/>
    <hyperlink ref="A2080" r:id="rId1079" display="https://service.scedc.caltech.edu/FocMech/ci38563439.cifm1.html" xr:uid="{914D7B25-123F-1C46-9DB2-803F0479FAB2}"/>
    <hyperlink ref="A2082" r:id="rId1080" display="https://service.scedc.caltech.edu/FocMech/ci38563799.cifm1.html" xr:uid="{CA55701C-01AB-6442-8295-4587307A9454}"/>
    <hyperlink ref="A2083" r:id="rId1081" display="https://service.scedc.caltech.edu/FocMech/ci38563839.cifm1.html" xr:uid="{1A69ADD0-0634-104A-9EBC-D05E8A05E165}"/>
    <hyperlink ref="A2084" r:id="rId1082" display="https://service.scedc.caltech.edu/FocMech/ci38563847.cifm1.html" xr:uid="{EE25C331-3748-D848-9DB7-C10732F4F168}"/>
    <hyperlink ref="A2085" r:id="rId1083" display="https://service.scedc.caltech.edu/FocMech/ci38563879.cifm1.html" xr:uid="{BCB7AB7E-AD72-4748-86D0-F5575D6D8E95}"/>
    <hyperlink ref="A2086" r:id="rId1084" display="https://service.scedc.caltech.edu/FocMech/ci38563887.cifm1.html" xr:uid="{D6B4FBD0-7762-E64A-8610-C5B3ACF64E4E}"/>
    <hyperlink ref="A2088" r:id="rId1085" display="https://service.scedc.caltech.edu/FocMech/ci38563935.cifm1.html" xr:uid="{EA394520-AA67-1E40-AAC2-8CD6415F5070}"/>
    <hyperlink ref="A2089" r:id="rId1086" display="https://service.scedc.caltech.edu/FocMech/ci38564023.cifm1.html" xr:uid="{91BFBA17-6168-8149-8EE2-63EDBC6ADC38}"/>
    <hyperlink ref="A2090" r:id="rId1087" display="https://service.scedc.caltech.edu/FocMech/ci38564031.cifm1.html" xr:uid="{953EC720-F36B-B04C-BB90-E0F84937F212}"/>
    <hyperlink ref="A2091" r:id="rId1088" display="https://service.scedc.caltech.edu/FocMech/ci38564135.cifm1.html" xr:uid="{57A64C54-9A40-D74F-AEF6-BD860411721F}"/>
    <hyperlink ref="A2092" r:id="rId1089" display="https://service.scedc.caltech.edu/FocMech/ci38564143.cifm1.html" xr:uid="{FC288126-8DE8-D74E-9FA6-0FF2032EE79D}"/>
    <hyperlink ref="A2093" r:id="rId1090" display="https://service.scedc.caltech.edu/FocMech/ci38564247.cifm1.html" xr:uid="{F5AB8E40-0F28-D441-AB3C-177FBD0F2071}"/>
    <hyperlink ref="A2094" r:id="rId1091" display="https://service.scedc.caltech.edu/FocMech/ci38564351.cifm1.html" xr:uid="{AA9A7CAA-F662-5E4E-BC53-B44283F36878}"/>
    <hyperlink ref="A2095" r:id="rId1092" display="https://service.scedc.caltech.edu/FocMech/ci38564423.cifm1.html" xr:uid="{EBD82A8C-77F6-8A40-85DA-D3B1C3231BA1}"/>
    <hyperlink ref="A2096" r:id="rId1093" display="https://service.scedc.caltech.edu/FocMech/ci38564551.cifm1.html" xr:uid="{474EF35F-0259-2549-8937-898794F26DAD}"/>
    <hyperlink ref="A2097" r:id="rId1094" display="https://service.scedc.caltech.edu/FocMech/ci38564759.cifm1.html" xr:uid="{FA762B18-824D-5943-AEA5-1557D2E4232D}"/>
    <hyperlink ref="A2098" r:id="rId1095" display="https://service.scedc.caltech.edu/FocMech/ci38564783.cifm1.html" xr:uid="{934AD2B7-26E1-D74F-9EA2-F7F7BB0B4355}"/>
    <hyperlink ref="A2099" r:id="rId1096" display="https://service.scedc.caltech.edu/FocMech/ci38565015.cifm1.html" xr:uid="{5A6EB389-CEA2-4B4E-AA4C-BF068D85E93D}"/>
    <hyperlink ref="A2104" r:id="rId1097" display="https://service.scedc.caltech.edu/FocMech/ci38565471.cifm1.html" xr:uid="{60EE6279-F850-0E42-A2BA-E6E7B2914867}"/>
    <hyperlink ref="A2105" r:id="rId1098" display="https://service.scedc.caltech.edu/FocMech/ci38565567.cifm1.html" xr:uid="{D1A5EFE2-536C-A64E-B385-621315A48E2A}"/>
    <hyperlink ref="A2106" r:id="rId1099" display="https://service.scedc.caltech.edu/FocMech/ci38565791.cifm1.html" xr:uid="{695C390F-ED82-994D-AF1F-6B1325187B95}"/>
    <hyperlink ref="A2108" r:id="rId1100" display="https://service.scedc.caltech.edu/FocMech/ci38565935.cifm1.html" xr:uid="{B08C7A68-51EE-9445-87F0-5F5A59F2C18C}"/>
    <hyperlink ref="A2109" r:id="rId1101" display="https://service.scedc.caltech.edu/FocMech/ci38566311.cifm1.html" xr:uid="{A89FDAA8-AA33-9C4B-A077-875776EDF9D8}"/>
    <hyperlink ref="A2110" r:id="rId1102" display="https://service.scedc.caltech.edu/FocMech/ci38566319.cifm1.html" xr:uid="{02387DF9-F0DD-BE48-98F1-9B5E03EE7BB6}"/>
    <hyperlink ref="A2112" r:id="rId1103" display="https://service.scedc.caltech.edu/FocMech/ci38566359.cifm1.html" xr:uid="{F85CC658-51D5-1045-A6AA-55EAEB887759}"/>
    <hyperlink ref="A2113" r:id="rId1104" display="https://service.scedc.caltech.edu/FocMech/ci38566367.cifm1.html" xr:uid="{157C7264-447B-4E4B-A7FE-7BF55964FD33}"/>
    <hyperlink ref="A2114" r:id="rId1105" display="https://service.scedc.caltech.edu/FocMech/ci38566487.cifm1.html" xr:uid="{CFEA094A-5423-3348-9708-C37461D37EF1}"/>
    <hyperlink ref="A2115" r:id="rId1106" display="https://service.scedc.caltech.edu/FocMech/ci38566951.cifm1.html" xr:uid="{C524C381-B2BC-BB4E-B0B0-27C2C67CEB62}"/>
    <hyperlink ref="A2116" r:id="rId1107" display="https://service.scedc.caltech.edu/FocMech/ci38567047.cifm1.html" xr:uid="{CA5FCE67-1EBB-3A49-BCA3-07D9904713CD}"/>
    <hyperlink ref="A2117" r:id="rId1108" display="https://service.scedc.caltech.edu/FocMech/ci38567767.cifm1.html" xr:uid="{0EF541C2-5F8D-214C-B61E-A6FFD8ED5F16}"/>
    <hyperlink ref="A2118" r:id="rId1109" display="https://service.scedc.caltech.edu/FocMech/ci38567791.cifm1.html" xr:uid="{A198A639-3273-CC43-8E06-92753D62A962}"/>
    <hyperlink ref="A2119" r:id="rId1110" display="https://service.scedc.caltech.edu/FocMech/ci38567831.cifm1.html" xr:uid="{EA304BE1-06F1-994D-9547-9CB8B0B410AF}"/>
    <hyperlink ref="A2120" r:id="rId1111" display="https://service.scedc.caltech.edu/FocMech/ci38567847.cifm1.html" xr:uid="{95566B00-D56A-E94B-BEE6-ACE7DE919E83}"/>
    <hyperlink ref="A2121" r:id="rId1112" display="https://service.scedc.caltech.edu/FocMech/ci38568103.cifm1.html" xr:uid="{97F1A6E4-383F-4C42-B46E-AF09D505A113}"/>
    <hyperlink ref="A2122" r:id="rId1113" display="https://service.scedc.caltech.edu/FocMech/ci38568471.cifm1.html" xr:uid="{36C753F0-9684-474D-8819-9264808B7544}"/>
    <hyperlink ref="A2125" r:id="rId1114" display="https://service.scedc.caltech.edu/FocMech/ci38568903.cifm1.html" xr:uid="{80E9CA13-3449-BD49-8620-FC6975B32841}"/>
    <hyperlink ref="A2126" r:id="rId1115" display="https://service.scedc.caltech.edu/FocMech/ci38568991.cifm1.html" xr:uid="{152C8139-8FAF-6342-AC5C-686724B77D32}"/>
    <hyperlink ref="A2127" r:id="rId1116" display="https://service.scedc.caltech.edu/FocMech/ci38569055.cifm1.html" xr:uid="{603A7E26-7E09-9A4E-A03F-B25190C0B82F}"/>
    <hyperlink ref="A2128" r:id="rId1117" display="https://service.scedc.caltech.edu/FocMech/ci38569103.cifm1.html" xr:uid="{DA106A1A-C209-1F40-99ED-04FA91786312}"/>
    <hyperlink ref="A2129" r:id="rId1118" display="https://service.scedc.caltech.edu/FocMech/ci38569463.cifm1.html" xr:uid="{457C1FAA-4DF4-AC45-ADF1-9A05B5C4EDE7}"/>
    <hyperlink ref="A2130" r:id="rId1119" display="https://service.scedc.caltech.edu/FocMech/ci38569807.cifm1.html" xr:uid="{BDD86638-73AE-F145-A10A-0A4721144A64}"/>
    <hyperlink ref="A2131" r:id="rId1120" display="https://service.scedc.caltech.edu/FocMech/ci38569887.cifm1.html" xr:uid="{580CAB57-7FDC-F746-918D-08336752363E}"/>
    <hyperlink ref="A2132" r:id="rId1121" display="https://service.scedc.caltech.edu/FocMech/ci38570039.cifm1.html" xr:uid="{A2C3F8AA-0770-774D-B2AB-DBB023EEC35F}"/>
    <hyperlink ref="A2133" r:id="rId1122" display="https://service.scedc.caltech.edu/FocMech/ci38570063.cifm1.html" xr:uid="{675DBFAB-76A2-9C47-8030-F06FCD98C154}"/>
    <hyperlink ref="A2134" r:id="rId1123" display="https://service.scedc.caltech.edu/FocMech/ci38570255.cifm1.html" xr:uid="{6116C399-4129-5C4E-A820-31786F92B562}"/>
    <hyperlink ref="A2136" r:id="rId1124" display="https://service.scedc.caltech.edu/FocMech/ci38570351.cifm1.html" xr:uid="{4ABF02AE-8A92-E64F-AF35-1F541E8B1138}"/>
    <hyperlink ref="A2137" r:id="rId1125" display="https://service.scedc.caltech.edu/FocMech/ci38570415.cifm1.html" xr:uid="{1645C9C8-62DA-CC4E-AA59-CCD355342D49}"/>
    <hyperlink ref="A2138" r:id="rId1126" display="https://service.scedc.caltech.edu/FocMech/ci38570583.cifm1.html" xr:uid="{7E173E29-3234-C349-849D-78BDD4C2D6F3}"/>
    <hyperlink ref="A2139" r:id="rId1127" display="https://service.scedc.caltech.edu/FocMech/ci38570631.cifm1.html" xr:uid="{48520D6D-65DA-C445-9F64-68EA9043983A}"/>
    <hyperlink ref="A2141" r:id="rId1128" display="https://service.scedc.caltech.edu/FocMech/ci38570711.cifm1.html" xr:uid="{0B7528D4-C79A-8F42-8BAA-640CAF2B9D95}"/>
    <hyperlink ref="A2144" r:id="rId1129" display="https://service.scedc.caltech.edu/FocMech/ci38571527.cifm1.html" xr:uid="{DD048680-62E2-0544-80A1-15645E1381D9}"/>
    <hyperlink ref="A2146" r:id="rId1130" display="https://service.scedc.caltech.edu/FocMech/ci38571671.cifm1.html" xr:uid="{00C82DAD-205A-454F-B2C2-F015B15ABBF0}"/>
    <hyperlink ref="A2148" r:id="rId1131" display="https://service.scedc.caltech.edu/FocMech/ci38572263.cifm1.html" xr:uid="{67220D60-2E57-0D42-AB32-B1C88F536BD1}"/>
    <hyperlink ref="A2152" r:id="rId1132" display="https://service.scedc.caltech.edu/FocMech/ci38572791.cifm1.html" xr:uid="{4BEFE8C2-1BFE-A946-9301-8E3CABE9C159}"/>
    <hyperlink ref="A2153" r:id="rId1133" display="https://service.scedc.caltech.edu/FocMech/ci38573031.cifm1.html" xr:uid="{D4F30D7E-302E-1848-A94F-D9098C30F7BC}"/>
    <hyperlink ref="A2154" r:id="rId1134" display="https://service.scedc.caltech.edu/FocMech/ci38573263.cifm1.html" xr:uid="{19958407-BFEC-3344-9FDD-CB6CFBEB61D5}"/>
    <hyperlink ref="A2155" r:id="rId1135" display="https://service.scedc.caltech.edu/FocMech/ci38573423.cifm1.html" xr:uid="{4BABB111-CC05-3E4D-A1E7-C6245DCB217B}"/>
    <hyperlink ref="A2156" r:id="rId1136" display="https://service.scedc.caltech.edu/FocMech/ci38573543.cifm1.html" xr:uid="{64483E16-0E91-854A-B938-7E0DCB561468}"/>
    <hyperlink ref="A2157" r:id="rId1137" display="https://service.scedc.caltech.edu/FocMech/ci38573639.cifm1.html" xr:uid="{5847833B-74DD-E547-891D-4CD08B1C8C90}"/>
    <hyperlink ref="A2158" r:id="rId1138" display="https://service.scedc.caltech.edu/FocMech/ci38574183.cifm1.html" xr:uid="{241AE1CF-20FE-9243-9A7C-3DF036F28718}"/>
    <hyperlink ref="A2161" r:id="rId1139" display="https://service.scedc.caltech.edu/FocMech/ci38574711.cifm1.html" xr:uid="{9AA926E3-3891-744B-9694-258C195AC689}"/>
    <hyperlink ref="A2162" r:id="rId1140" display="https://service.scedc.caltech.edu/FocMech/ci38574799.cifm1.html" xr:uid="{DB214B57-553E-7445-B69E-9DD18228E7B5}"/>
    <hyperlink ref="A2163" r:id="rId1141" display="https://service.scedc.caltech.edu/FocMech/ci38574823.cifm1.html" xr:uid="{F378DC5D-6EDC-7745-9E13-D6917F44C78B}"/>
    <hyperlink ref="A2164" r:id="rId1142" display="https://service.scedc.caltech.edu/FocMech/ci38575183.cifm1.html" xr:uid="{2D08FBC8-5FB2-6046-B84C-B2974ADA75FF}"/>
    <hyperlink ref="A2167" r:id="rId1143" display="https://service.scedc.caltech.edu/FocMech/ci38575647.cifm1.html" xr:uid="{D32FDDD4-0A0B-E34F-9F97-819245067C2E}"/>
    <hyperlink ref="A2169" r:id="rId1144" display="https://service.scedc.caltech.edu/FocMech/ci38575663.cifm1.html" xr:uid="{A985E488-6899-6041-BD9B-44200A5EA666}"/>
    <hyperlink ref="A2170" r:id="rId1145" display="https://service.scedc.caltech.edu/FocMech/ci38575775.cifm1.html" xr:uid="{16A472C0-7E8B-3E48-A9A6-7F8F143E8E30}"/>
    <hyperlink ref="A2174" r:id="rId1146" display="https://service.scedc.caltech.edu/FocMech/ci38576423.cifm1.html" xr:uid="{B829ACA9-E327-274F-8D0E-82286BB6304E}"/>
    <hyperlink ref="A2176" r:id="rId1147" display="https://service.scedc.caltech.edu/FocMech/ci38577287.cifm1.html" xr:uid="{CCA9C0AC-8F8E-DD47-AB36-EF8CD532F3C3}"/>
    <hyperlink ref="A2180" r:id="rId1148" display="https://service.scedc.caltech.edu/FocMech/ci38577743.cifm1.html" xr:uid="{C526307E-6AF7-8E42-8C8F-F403A11A187E}"/>
    <hyperlink ref="A2183" r:id="rId1149" display="https://service.scedc.caltech.edu/FocMech/ci38577903.cifm1.html" xr:uid="{B50381B1-5C24-4E43-B487-D02BFAF39811}"/>
    <hyperlink ref="A2184" r:id="rId1150" display="https://service.scedc.caltech.edu/FocMech/ci38578047.cifm1.html" xr:uid="{E7B42D34-4271-D940-9A08-C9AB76D31A07}"/>
    <hyperlink ref="A2190" r:id="rId1151" display="https://service.scedc.caltech.edu/FocMech/ci38578343.cifm1.html" xr:uid="{1FA4226E-B80A-AF4B-A29D-0CF6D45B4F85}"/>
    <hyperlink ref="A2192" r:id="rId1152" display="https://service.scedc.caltech.edu/FocMech/ci38578399.cifm1.html" xr:uid="{F67FA49F-E21C-A949-A15A-7CEDF3B7683C}"/>
    <hyperlink ref="A2193" r:id="rId1153" display="https://service.scedc.caltech.edu/FocMech/ci38578543.cifm1.html" xr:uid="{A2BEEA57-D86D-6F40-B00C-14B2933AFEF1}"/>
    <hyperlink ref="A2194" r:id="rId1154" display="https://service.scedc.caltech.edu/FocMech/ci38578567.cifm1.html" xr:uid="{90231A8F-1C05-9046-B678-88794348C5D3}"/>
    <hyperlink ref="A2195" r:id="rId1155" display="https://service.scedc.caltech.edu/FocMech/ci38578743.cifm1.html" xr:uid="{DBA6A11D-EBB6-0F40-AC5D-43007132A2FD}"/>
    <hyperlink ref="A2202" r:id="rId1156" display="https://service.scedc.caltech.edu/FocMech/ci38579975.cifm1.html" xr:uid="{CD175CB2-63E3-BD41-99D1-48EF1D5F50B5}"/>
    <hyperlink ref="A2207" r:id="rId1157" display="https://service.scedc.caltech.edu/FocMech/ci38580503.cifm1.html" xr:uid="{A18FC3EC-B168-E444-A896-A0D78CD3B23D}"/>
    <hyperlink ref="A2208" r:id="rId1158" display="https://service.scedc.caltech.edu/FocMech/ci38580559.cifm1.html" xr:uid="{941E73C5-B823-D74F-80D6-DC98A15EED1B}"/>
    <hyperlink ref="A2209" r:id="rId1159" display="https://service.scedc.caltech.edu/FocMech/ci38580615.cifm1.html" xr:uid="{4720BD8A-41C4-DF48-BEC7-03C4FAE056E6}"/>
    <hyperlink ref="A2210" r:id="rId1160" display="https://service.scedc.caltech.edu/FocMech/ci38580695.cifm1.html" xr:uid="{E91E5973-F4AE-BE44-8092-6C3DF0B8A4AD}"/>
    <hyperlink ref="A2213" r:id="rId1161" display="https://service.scedc.caltech.edu/FocMech/ci38581279.cifm1.html" xr:uid="{7AC2927A-7982-9548-8E54-CE003A8DA62D}"/>
    <hyperlink ref="A2216" r:id="rId1162" display="https://service.scedc.caltech.edu/FocMech/ci38582143.cifm1.html" xr:uid="{4B39C004-3DB6-8342-81EF-B4443AC077CE}"/>
    <hyperlink ref="A2217" r:id="rId1163" display="https://service.scedc.caltech.edu/FocMech/ci38582479.cifm1.html" xr:uid="{5DA88D32-AA9D-214C-89B7-71C7A199B0BD}"/>
    <hyperlink ref="A2218" r:id="rId1164" display="https://service.scedc.caltech.edu/FocMech/ci38582487.cifm1.html" xr:uid="{AF719482-A20D-A94D-AEE8-8C77CD06E7D2}"/>
    <hyperlink ref="A2219" r:id="rId1165" display="https://service.scedc.caltech.edu/FocMech/ci38582559.cifm1.html" xr:uid="{851EA9F5-C09B-A744-898B-8D51F5E6EDE6}"/>
    <hyperlink ref="A2221" r:id="rId1166" display="https://service.scedc.caltech.edu/FocMech/ci38582855.cifm1.html" xr:uid="{91CEE31E-E203-594B-82B1-F11855649AC9}"/>
    <hyperlink ref="A2224" r:id="rId1167" display="https://service.scedc.caltech.edu/FocMech/ci38583159.cifm1.html" xr:uid="{C65D2D1D-DA83-AF44-B2B8-44B4E5D53098}"/>
    <hyperlink ref="A2225" r:id="rId1168" display="https://service.scedc.caltech.edu/FocMech/ci38583191.cifm1.html" xr:uid="{CB0D891A-DA48-6542-BE8D-EC4318FC4824}"/>
    <hyperlink ref="A2227" r:id="rId1169" display="https://service.scedc.caltech.edu/FocMech/ci38583367.cifm1.html" xr:uid="{E4C1B06A-84BC-E44D-A227-1D7A28B926FA}"/>
    <hyperlink ref="A2229" r:id="rId1170" display="https://service.scedc.caltech.edu/FocMech/ci38583967.cifm1.html" xr:uid="{B0106BEB-7CD6-4F4B-AB4F-CDDC040A0847}"/>
    <hyperlink ref="A2231" r:id="rId1171" display="https://service.scedc.caltech.edu/FocMech/ci38584007.cifm1.html" xr:uid="{D7C52CC0-0AA1-D949-ACA1-C6523780B463}"/>
    <hyperlink ref="A2232" r:id="rId1172" display="https://service.scedc.caltech.edu/FocMech/ci38584031.cifm1.html" xr:uid="{09B2CEB2-3897-5647-B54D-B618F9005FD8}"/>
    <hyperlink ref="A2235" r:id="rId1173" display="https://service.scedc.caltech.edu/FocMech/ci38584575.cifm1.html" xr:uid="{4830CE8E-0895-BC4E-8C10-E75C839C5D61}"/>
    <hyperlink ref="A2236" r:id="rId1174" display="https://service.scedc.caltech.edu/FocMech/ci38584607.cifm1.html" xr:uid="{FA73CE15-7B26-D04C-9B55-548B7859C1C4}"/>
    <hyperlink ref="A2237" r:id="rId1175" display="https://service.scedc.caltech.edu/FocMech/ci38584663.cifm1.html" xr:uid="{1BA0070C-4087-EF4D-BC0A-94FAF770F34A}"/>
    <hyperlink ref="A2238" r:id="rId1176" display="https://service.scedc.caltech.edu/FocMech/ci38584855.cifm1.html" xr:uid="{EBC2CA70-62F4-624A-BA33-F8FA79597A44}"/>
    <hyperlink ref="A2241" r:id="rId1177" display="https://service.scedc.caltech.edu/FocMech/ci38585215.cifm1.html" xr:uid="{D8F610E6-4253-2149-B341-0764BDBE03D4}"/>
    <hyperlink ref="A2242" r:id="rId1178" display="https://service.scedc.caltech.edu/FocMech/ci38585583.cifm1.html" xr:uid="{6B93A73E-2A85-3747-8363-CD26E6D2DE61}"/>
    <hyperlink ref="A2243" r:id="rId1179" display="https://service.scedc.caltech.edu/FocMech/ci38585599.cifm1.html" xr:uid="{C154F623-8BA6-DD4F-87A9-475EFC543DC4}"/>
    <hyperlink ref="A2245" r:id="rId1180" display="https://service.scedc.caltech.edu/FocMech/ci38585927.cifm1.html" xr:uid="{601FA1E5-8682-C240-94CD-3958B5F438CC}"/>
    <hyperlink ref="A2248" r:id="rId1181" display="https://service.scedc.caltech.edu/FocMech/ci38586143.cifm1.html" xr:uid="{0474B739-CA94-4143-8882-4AC8DE997F99}"/>
    <hyperlink ref="A2249" r:id="rId1182" display="https://service.scedc.caltech.edu/FocMech/ci38586167.cifm1.html" xr:uid="{B2910290-D497-0D47-AAF6-3E481F16CC84}"/>
    <hyperlink ref="A2250" r:id="rId1183" display="https://service.scedc.caltech.edu/FocMech/ci38586343.cifm1.html" xr:uid="{85FF78F1-A6E1-D744-9A49-003541987757}"/>
    <hyperlink ref="A2251" r:id="rId1184" display="https://service.scedc.caltech.edu/FocMech/ci38586367.cifm1.html" xr:uid="{EA1D9989-2E03-1A44-800E-95343E5BC69F}"/>
    <hyperlink ref="A2254" r:id="rId1185" display="https://service.scedc.caltech.edu/FocMech/ci38587279.cifm1.html" xr:uid="{33E1019F-E0AE-A441-8603-6EE5988EAD1F}"/>
    <hyperlink ref="A2255" r:id="rId1186" display="https://service.scedc.caltech.edu/FocMech/ci38587695.cifm1.html" xr:uid="{F15BC59F-4D1E-6042-9616-7FC922481F2F}"/>
    <hyperlink ref="A2256" r:id="rId1187" display="https://service.scedc.caltech.edu/FocMech/ci38588111.cifm1.html" xr:uid="{E96B37BC-BB30-9D49-8BA1-2FFFE36A1275}"/>
    <hyperlink ref="A2258" r:id="rId1188" display="https://service.scedc.caltech.edu/FocMech/ci38588327.cifm1.html" xr:uid="{6651FB2F-F68D-8246-BD8F-571D40872F4E}"/>
    <hyperlink ref="A2259" r:id="rId1189" display="https://service.scedc.caltech.edu/FocMech/ci38588455.cifm1.html" xr:uid="{BB17B681-4986-3A4D-8982-20D824A9D66E}"/>
    <hyperlink ref="A2260" r:id="rId1190" display="https://service.scedc.caltech.edu/FocMech/ci38588591.cifm1.html" xr:uid="{544C4EC3-67D5-5F46-A416-E687D14F6833}"/>
    <hyperlink ref="A2261" r:id="rId1191" display="https://service.scedc.caltech.edu/FocMech/ci38588695.cifm1.html" xr:uid="{A601D1BC-C4BE-6B40-8EDE-A8DE6F82EFFC}"/>
    <hyperlink ref="A2262" r:id="rId1192" display="https://service.scedc.caltech.edu/FocMech/ci38588999.cifm1.html" xr:uid="{88EB6930-9121-7C43-8080-166F17EFDD4E}"/>
    <hyperlink ref="A2264" r:id="rId1193" display="https://service.scedc.caltech.edu/FocMech/ci38589135.cifm1.html" xr:uid="{3A73D2CC-84D8-E345-AD39-B270A103260A}"/>
    <hyperlink ref="A2267" r:id="rId1194" display="https://service.scedc.caltech.edu/FocMech/ci38589287.cifm1.html" xr:uid="{9A0285C3-4AF4-8246-9A5B-6D44EB1F4660}"/>
    <hyperlink ref="A2268" r:id="rId1195" display="https://service.scedc.caltech.edu/FocMech/ci38589319.cifm1.html" xr:uid="{51597F7D-040C-5D40-8574-3B657D378F62}"/>
    <hyperlink ref="A2269" r:id="rId1196" display="https://service.scedc.caltech.edu/FocMech/ci38589327.cifm1.html" xr:uid="{58B1258E-ACBE-F04A-AB66-EF2E1512DBBF}"/>
    <hyperlink ref="A2272" r:id="rId1197" display="https://service.scedc.caltech.edu/FocMech/ci38590679.cifm1.html" xr:uid="{63F7F520-BB40-DE4D-AECD-F05F7D845D9E}"/>
    <hyperlink ref="A2273" r:id="rId1198" display="https://service.scedc.caltech.edu/FocMech/ci38590735.cifm1.html" xr:uid="{D4EADA42-3F56-834F-80FB-AA6EFADD1844}"/>
    <hyperlink ref="A2274" r:id="rId1199" display="https://service.scedc.caltech.edu/FocMech/ci38590903.cifm1.html" xr:uid="{82AD4167-B519-584D-972F-F1764E12271B}"/>
    <hyperlink ref="A2276" r:id="rId1200" display="https://service.scedc.caltech.edu/FocMech/ci38591295.cifm1.html" xr:uid="{456148BF-F37B-9A44-B1D7-9139A5A9B60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3483-044A-404C-8A12-9CD4DC87556B}">
  <dimension ref="A1:FP56"/>
  <sheetViews>
    <sheetView topLeftCell="P1" workbookViewId="0">
      <pane ySplit="1" topLeftCell="A2" activePane="bottomLeft" state="frozen"/>
      <selection pane="bottomLeft" activeCell="BW1" sqref="BW1"/>
    </sheetView>
  </sheetViews>
  <sheetFormatPr baseColWidth="10" defaultRowHeight="16" x14ac:dyDescent="0.2"/>
  <sheetData>
    <row r="1" spans="1:172" x14ac:dyDescent="0.2">
      <c r="A1" t="s">
        <v>155</v>
      </c>
      <c r="B1" t="s">
        <v>156</v>
      </c>
      <c r="C1" t="s">
        <v>157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  <c r="J1" t="s">
        <v>164</v>
      </c>
      <c r="K1" t="s">
        <v>165</v>
      </c>
      <c r="L1" t="s">
        <v>166</v>
      </c>
      <c r="M1" t="s">
        <v>167</v>
      </c>
      <c r="N1" t="s">
        <v>168</v>
      </c>
      <c r="O1" t="s">
        <v>169</v>
      </c>
      <c r="P1" t="s">
        <v>170</v>
      </c>
      <c r="Q1" t="s">
        <v>171</v>
      </c>
      <c r="R1" t="s">
        <v>172</v>
      </c>
      <c r="S1" t="s">
        <v>173</v>
      </c>
      <c r="T1" t="s">
        <v>174</v>
      </c>
      <c r="U1" t="s">
        <v>175</v>
      </c>
      <c r="V1" t="s">
        <v>176</v>
      </c>
      <c r="W1" t="s">
        <v>177</v>
      </c>
      <c r="X1" t="s">
        <v>178</v>
      </c>
      <c r="Y1" t="s">
        <v>179</v>
      </c>
      <c r="Z1" t="s">
        <v>180</v>
      </c>
      <c r="AA1" t="s">
        <v>181</v>
      </c>
      <c r="AB1" t="s">
        <v>182</v>
      </c>
      <c r="AC1" t="s">
        <v>183</v>
      </c>
      <c r="AD1" t="s">
        <v>184</v>
      </c>
      <c r="AE1" t="s">
        <v>185</v>
      </c>
      <c r="AF1" t="s">
        <v>186</v>
      </c>
      <c r="AG1" t="s">
        <v>187</v>
      </c>
      <c r="AH1" t="s">
        <v>188</v>
      </c>
      <c r="AI1" t="s">
        <v>189</v>
      </c>
      <c r="AJ1" t="s">
        <v>190</v>
      </c>
      <c r="AK1" t="s">
        <v>191</v>
      </c>
      <c r="AL1" t="s">
        <v>192</v>
      </c>
      <c r="AM1" t="s">
        <v>193</v>
      </c>
      <c r="AN1" t="s">
        <v>194</v>
      </c>
      <c r="AO1" t="s">
        <v>195</v>
      </c>
      <c r="AP1" t="s">
        <v>196</v>
      </c>
      <c r="AQ1" t="s">
        <v>197</v>
      </c>
      <c r="AR1" t="s">
        <v>198</v>
      </c>
      <c r="AS1" t="s">
        <v>199</v>
      </c>
      <c r="AT1" t="s">
        <v>200</v>
      </c>
      <c r="AU1" t="s">
        <v>201</v>
      </c>
      <c r="AV1" t="s">
        <v>202</v>
      </c>
      <c r="AW1" t="s">
        <v>203</v>
      </c>
      <c r="AX1" t="s">
        <v>204</v>
      </c>
      <c r="AY1" t="s">
        <v>205</v>
      </c>
      <c r="AZ1" t="s">
        <v>206</v>
      </c>
      <c r="BA1" t="s">
        <v>207</v>
      </c>
      <c r="BB1" t="s">
        <v>208</v>
      </c>
      <c r="BC1" t="s">
        <v>209</v>
      </c>
      <c r="BD1" t="s">
        <v>210</v>
      </c>
      <c r="BE1" t="s">
        <v>211</v>
      </c>
      <c r="BF1" t="s">
        <v>212</v>
      </c>
      <c r="BG1" t="s">
        <v>213</v>
      </c>
      <c r="BH1" t="s">
        <v>214</v>
      </c>
      <c r="BI1" t="s">
        <v>215</v>
      </c>
      <c r="BJ1" t="s">
        <v>216</v>
      </c>
      <c r="BK1" t="s">
        <v>217</v>
      </c>
      <c r="BL1" t="s">
        <v>246</v>
      </c>
      <c r="BM1" t="s">
        <v>247</v>
      </c>
      <c r="BN1" t="s">
        <v>248</v>
      </c>
      <c r="BO1" t="s">
        <v>249</v>
      </c>
      <c r="BP1" t="s">
        <v>250</v>
      </c>
      <c r="BQ1" t="s">
        <v>251</v>
      </c>
      <c r="BR1" t="s">
        <v>252</v>
      </c>
      <c r="BS1" t="s">
        <v>253</v>
      </c>
      <c r="BT1" t="s">
        <v>254</v>
      </c>
      <c r="BU1" t="s">
        <v>255</v>
      </c>
      <c r="BV1" t="s">
        <v>256</v>
      </c>
      <c r="BW1" t="s">
        <v>257</v>
      </c>
      <c r="BX1" t="s">
        <v>258</v>
      </c>
      <c r="BY1" t="s">
        <v>259</v>
      </c>
      <c r="BZ1" t="s">
        <v>260</v>
      </c>
      <c r="CA1" t="s">
        <v>261</v>
      </c>
      <c r="CB1" t="s">
        <v>262</v>
      </c>
      <c r="CC1" t="s">
        <v>263</v>
      </c>
      <c r="CD1" t="s">
        <v>264</v>
      </c>
      <c r="CE1" t="s">
        <v>265</v>
      </c>
      <c r="CF1" t="s">
        <v>266</v>
      </c>
      <c r="CG1" t="s">
        <v>267</v>
      </c>
      <c r="CH1" t="s">
        <v>268</v>
      </c>
      <c r="CI1" t="s">
        <v>269</v>
      </c>
      <c r="CJ1" t="s">
        <v>270</v>
      </c>
      <c r="CK1" t="s">
        <v>271</v>
      </c>
      <c r="CL1" t="s">
        <v>272</v>
      </c>
      <c r="CM1" t="s">
        <v>273</v>
      </c>
      <c r="CN1" t="s">
        <v>274</v>
      </c>
      <c r="CO1" t="s">
        <v>275</v>
      </c>
      <c r="CP1" t="s">
        <v>276</v>
      </c>
      <c r="CQ1" t="s">
        <v>277</v>
      </c>
      <c r="CR1" t="s">
        <v>278</v>
      </c>
      <c r="CS1" t="s">
        <v>279</v>
      </c>
      <c r="CT1" t="s">
        <v>280</v>
      </c>
      <c r="CU1" t="s">
        <v>281</v>
      </c>
      <c r="CV1" t="s">
        <v>282</v>
      </c>
      <c r="CW1" t="s">
        <v>283</v>
      </c>
      <c r="CX1" t="s">
        <v>284</v>
      </c>
      <c r="CY1" t="s">
        <v>285</v>
      </c>
      <c r="CZ1" t="s">
        <v>286</v>
      </c>
      <c r="DA1" t="s">
        <v>218</v>
      </c>
      <c r="DB1" t="s">
        <v>219</v>
      </c>
      <c r="DC1" t="s">
        <v>220</v>
      </c>
      <c r="DD1" t="s">
        <v>221</v>
      </c>
      <c r="DE1" t="s">
        <v>222</v>
      </c>
      <c r="DF1" t="s">
        <v>223</v>
      </c>
      <c r="DG1" t="s">
        <v>224</v>
      </c>
      <c r="DH1" t="s">
        <v>225</v>
      </c>
      <c r="DI1" t="s">
        <v>226</v>
      </c>
      <c r="DJ1" t="s">
        <v>227</v>
      </c>
      <c r="DK1" t="s">
        <v>228</v>
      </c>
      <c r="DL1" t="s">
        <v>229</v>
      </c>
      <c r="DM1" t="s">
        <v>230</v>
      </c>
      <c r="DN1" t="s">
        <v>231</v>
      </c>
      <c r="DO1" t="s">
        <v>232</v>
      </c>
      <c r="DP1" t="s">
        <v>233</v>
      </c>
      <c r="DQ1" t="s">
        <v>234</v>
      </c>
      <c r="DR1" t="s">
        <v>235</v>
      </c>
      <c r="DS1" t="s">
        <v>236</v>
      </c>
      <c r="DT1" t="s">
        <v>237</v>
      </c>
      <c r="DU1" t="s">
        <v>238</v>
      </c>
      <c r="DV1" t="s">
        <v>239</v>
      </c>
      <c r="DW1" t="s">
        <v>240</v>
      </c>
      <c r="DX1" t="s">
        <v>241</v>
      </c>
      <c r="DY1" t="s">
        <v>242</v>
      </c>
      <c r="DZ1" t="s">
        <v>243</v>
      </c>
      <c r="EA1" t="s">
        <v>244</v>
      </c>
      <c r="EB1" t="s">
        <v>245</v>
      </c>
      <c r="EC1" t="s">
        <v>287</v>
      </c>
      <c r="ED1" t="s">
        <v>288</v>
      </c>
      <c r="EE1" t="s">
        <v>289</v>
      </c>
      <c r="EF1" t="s">
        <v>290</v>
      </c>
      <c r="EG1" t="s">
        <v>291</v>
      </c>
      <c r="EH1" t="s">
        <v>292</v>
      </c>
      <c r="EI1" t="s">
        <v>293</v>
      </c>
      <c r="EJ1" t="s">
        <v>294</v>
      </c>
      <c r="EK1" t="s">
        <v>295</v>
      </c>
      <c r="EL1" t="s">
        <v>296</v>
      </c>
      <c r="EM1" t="s">
        <v>297</v>
      </c>
      <c r="EN1" t="s">
        <v>298</v>
      </c>
      <c r="EO1" t="s">
        <v>299</v>
      </c>
      <c r="EP1" t="s">
        <v>300</v>
      </c>
      <c r="EQ1" t="s">
        <v>301</v>
      </c>
      <c r="ER1" t="s">
        <v>302</v>
      </c>
      <c r="ES1" t="s">
        <v>303</v>
      </c>
      <c r="ET1" t="s">
        <v>304</v>
      </c>
      <c r="EU1" t="s">
        <v>305</v>
      </c>
      <c r="EV1" t="s">
        <v>306</v>
      </c>
      <c r="EW1" t="s">
        <v>307</v>
      </c>
      <c r="EX1" t="s">
        <v>308</v>
      </c>
      <c r="EY1" t="s">
        <v>309</v>
      </c>
      <c r="EZ1" t="s">
        <v>310</v>
      </c>
      <c r="FA1" t="s">
        <v>311</v>
      </c>
      <c r="FB1" t="s">
        <v>312</v>
      </c>
      <c r="FC1" t="s">
        <v>313</v>
      </c>
      <c r="FD1" t="s">
        <v>314</v>
      </c>
      <c r="FE1" t="s">
        <v>315</v>
      </c>
      <c r="FF1" t="s">
        <v>316</v>
      </c>
      <c r="FG1" t="s">
        <v>317</v>
      </c>
      <c r="FH1" t="s">
        <v>318</v>
      </c>
      <c r="FI1" t="s">
        <v>319</v>
      </c>
      <c r="FJ1" t="s">
        <v>320</v>
      </c>
      <c r="FK1" t="s">
        <v>321</v>
      </c>
      <c r="FL1" t="s">
        <v>322</v>
      </c>
      <c r="FM1" t="s">
        <v>323</v>
      </c>
      <c r="FN1" t="s">
        <v>324</v>
      </c>
      <c r="FO1" t="s">
        <v>325</v>
      </c>
      <c r="FP1" t="s">
        <v>326</v>
      </c>
    </row>
    <row r="2" spans="1:172" x14ac:dyDescent="0.2">
      <c r="A2" t="s">
        <v>832</v>
      </c>
      <c r="B2" t="s">
        <v>833</v>
      </c>
      <c r="C2" t="s">
        <v>327</v>
      </c>
      <c r="D2" t="s">
        <v>328</v>
      </c>
      <c r="E2" t="s">
        <v>834</v>
      </c>
      <c r="F2">
        <v>7</v>
      </c>
      <c r="G2" t="s">
        <v>139</v>
      </c>
      <c r="H2" t="s">
        <v>591</v>
      </c>
      <c r="I2">
        <v>0</v>
      </c>
      <c r="J2">
        <v>35.744999999999997</v>
      </c>
      <c r="K2">
        <v>-117.5521667</v>
      </c>
      <c r="L2">
        <v>0</v>
      </c>
      <c r="M2">
        <v>6640</v>
      </c>
      <c r="N2">
        <v>410</v>
      </c>
      <c r="O2" t="s">
        <v>329</v>
      </c>
      <c r="P2" t="s">
        <v>330</v>
      </c>
      <c r="Q2" t="s">
        <v>331</v>
      </c>
      <c r="R2" t="s">
        <v>332</v>
      </c>
      <c r="S2" t="s">
        <v>327</v>
      </c>
      <c r="T2" t="s">
        <v>590</v>
      </c>
      <c r="U2">
        <v>984</v>
      </c>
      <c r="V2">
        <v>240</v>
      </c>
      <c r="W2">
        <v>288</v>
      </c>
      <c r="X2">
        <v>86</v>
      </c>
      <c r="Y2">
        <v>344</v>
      </c>
      <c r="Z2">
        <v>271</v>
      </c>
      <c r="AA2" t="s">
        <v>333</v>
      </c>
      <c r="AB2">
        <v>95</v>
      </c>
      <c r="AC2">
        <v>120</v>
      </c>
      <c r="AD2" t="s">
        <v>334</v>
      </c>
      <c r="AE2" t="s">
        <v>832</v>
      </c>
      <c r="AF2" t="s">
        <v>335</v>
      </c>
      <c r="AG2" t="s">
        <v>592</v>
      </c>
      <c r="AH2" t="s">
        <v>335</v>
      </c>
      <c r="AI2">
        <v>38443535</v>
      </c>
      <c r="AJ2" t="s">
        <v>593</v>
      </c>
      <c r="AK2">
        <v>0</v>
      </c>
      <c r="AL2">
        <v>35.743167900000003</v>
      </c>
      <c r="AM2">
        <v>-117.5573349</v>
      </c>
      <c r="AN2">
        <v>0</v>
      </c>
      <c r="AO2">
        <v>1500</v>
      </c>
      <c r="AP2">
        <v>540</v>
      </c>
      <c r="AQ2" t="s">
        <v>329</v>
      </c>
      <c r="AR2" t="s">
        <v>330</v>
      </c>
      <c r="AS2" t="s">
        <v>331</v>
      </c>
      <c r="AT2" t="s">
        <v>336</v>
      </c>
      <c r="AU2" t="s">
        <v>327</v>
      </c>
      <c r="AV2" t="s">
        <v>594</v>
      </c>
      <c r="AW2">
        <v>1296</v>
      </c>
      <c r="AX2">
        <v>312</v>
      </c>
      <c r="AY2">
        <v>384</v>
      </c>
      <c r="AZ2">
        <v>85</v>
      </c>
      <c r="BA2">
        <v>138</v>
      </c>
      <c r="BB2">
        <v>297</v>
      </c>
      <c r="BC2" t="s">
        <v>333</v>
      </c>
      <c r="BD2">
        <v>95</v>
      </c>
      <c r="BE2">
        <v>160</v>
      </c>
      <c r="BF2" t="s">
        <v>337</v>
      </c>
      <c r="BG2" t="s">
        <v>835</v>
      </c>
      <c r="BH2" t="s">
        <v>335</v>
      </c>
      <c r="BI2" t="s">
        <v>592</v>
      </c>
      <c r="BJ2" t="s">
        <v>335</v>
      </c>
      <c r="BK2">
        <v>38443535</v>
      </c>
      <c r="BL2">
        <v>4.2300000000000004</v>
      </c>
      <c r="BM2">
        <v>0.14099999999999999</v>
      </c>
      <c r="BN2" t="s">
        <v>338</v>
      </c>
      <c r="BO2" t="s">
        <v>832</v>
      </c>
      <c r="BP2">
        <v>43</v>
      </c>
      <c r="BQ2">
        <v>44.8</v>
      </c>
      <c r="BR2" t="s">
        <v>331</v>
      </c>
      <c r="BS2" t="s">
        <v>336</v>
      </c>
      <c r="BT2" t="s">
        <v>327</v>
      </c>
      <c r="BU2" t="s">
        <v>590</v>
      </c>
      <c r="BV2" t="s">
        <v>339</v>
      </c>
      <c r="BW2" t="s">
        <v>836</v>
      </c>
      <c r="BX2">
        <v>4.49</v>
      </c>
      <c r="BY2">
        <v>0.14099999999999999</v>
      </c>
      <c r="BZ2" t="s">
        <v>340</v>
      </c>
      <c r="CA2" t="s">
        <v>832</v>
      </c>
      <c r="CB2">
        <v>43</v>
      </c>
      <c r="CC2">
        <v>44.8</v>
      </c>
      <c r="CD2" t="s">
        <v>331</v>
      </c>
      <c r="CE2" t="s">
        <v>336</v>
      </c>
      <c r="CF2" t="s">
        <v>327</v>
      </c>
      <c r="CG2" t="s">
        <v>590</v>
      </c>
      <c r="CH2" t="s">
        <v>339</v>
      </c>
      <c r="CI2" t="s">
        <v>837</v>
      </c>
      <c r="CJ2">
        <v>4.66</v>
      </c>
      <c r="CL2" t="s">
        <v>345</v>
      </c>
      <c r="CM2" t="s">
        <v>832</v>
      </c>
      <c r="CN2">
        <v>5</v>
      </c>
      <c r="CP2" t="s">
        <v>331</v>
      </c>
      <c r="CQ2" t="s">
        <v>336</v>
      </c>
      <c r="CR2" t="s">
        <v>327</v>
      </c>
      <c r="CS2" t="s">
        <v>834</v>
      </c>
      <c r="CT2" t="s">
        <v>346</v>
      </c>
      <c r="CU2" t="s">
        <v>833</v>
      </c>
      <c r="CV2" t="s">
        <v>838</v>
      </c>
      <c r="CW2" t="s">
        <v>335</v>
      </c>
      <c r="CX2" t="s">
        <v>592</v>
      </c>
      <c r="CY2" t="s">
        <v>335</v>
      </c>
      <c r="CZ2">
        <v>38443535</v>
      </c>
      <c r="EC2">
        <v>4.32</v>
      </c>
      <c r="ED2">
        <v>0.33100000000000002</v>
      </c>
      <c r="EE2" t="s">
        <v>341</v>
      </c>
      <c r="EF2" t="s">
        <v>835</v>
      </c>
      <c r="EG2">
        <v>169</v>
      </c>
      <c r="EH2">
        <v>30.3</v>
      </c>
      <c r="EI2" t="s">
        <v>342</v>
      </c>
      <c r="EJ2" t="s">
        <v>343</v>
      </c>
      <c r="EK2" t="s">
        <v>327</v>
      </c>
      <c r="EL2" t="s">
        <v>595</v>
      </c>
      <c r="EM2" t="s">
        <v>344</v>
      </c>
      <c r="EN2" t="s">
        <v>839</v>
      </c>
    </row>
    <row r="3" spans="1:172" x14ac:dyDescent="0.2">
      <c r="A3" t="s">
        <v>840</v>
      </c>
      <c r="B3" t="s">
        <v>841</v>
      </c>
      <c r="C3" t="s">
        <v>327</v>
      </c>
      <c r="D3" t="s">
        <v>328</v>
      </c>
      <c r="E3" t="s">
        <v>583</v>
      </c>
      <c r="F3">
        <v>5</v>
      </c>
      <c r="G3" t="s">
        <v>139</v>
      </c>
      <c r="H3" t="s">
        <v>584</v>
      </c>
      <c r="I3">
        <v>0</v>
      </c>
      <c r="J3">
        <v>35.6623333</v>
      </c>
      <c r="K3">
        <v>-117.524</v>
      </c>
      <c r="L3">
        <v>0</v>
      </c>
      <c r="M3">
        <v>1490</v>
      </c>
      <c r="N3">
        <v>260</v>
      </c>
      <c r="O3" t="s">
        <v>329</v>
      </c>
      <c r="P3" t="s">
        <v>330</v>
      </c>
      <c r="Q3" t="s">
        <v>331</v>
      </c>
      <c r="R3" t="s">
        <v>332</v>
      </c>
      <c r="S3" t="s">
        <v>327</v>
      </c>
      <c r="T3" t="s">
        <v>583</v>
      </c>
      <c r="AA3" t="s">
        <v>353</v>
      </c>
      <c r="AC3">
        <v>100</v>
      </c>
      <c r="AD3" t="s">
        <v>334</v>
      </c>
      <c r="AE3" t="s">
        <v>840</v>
      </c>
      <c r="AF3" t="s">
        <v>335</v>
      </c>
      <c r="AG3" t="s">
        <v>585</v>
      </c>
      <c r="AH3" t="s">
        <v>335</v>
      </c>
      <c r="AI3">
        <v>38444103</v>
      </c>
      <c r="AJ3" t="s">
        <v>586</v>
      </c>
      <c r="AK3">
        <v>0</v>
      </c>
      <c r="AL3">
        <v>35.662334399999999</v>
      </c>
      <c r="AM3">
        <v>-117.5248337</v>
      </c>
      <c r="AN3">
        <v>0</v>
      </c>
      <c r="AO3">
        <v>1000</v>
      </c>
      <c r="AP3">
        <v>410</v>
      </c>
      <c r="AQ3" t="s">
        <v>329</v>
      </c>
      <c r="AR3" t="s">
        <v>330</v>
      </c>
      <c r="AS3" t="s">
        <v>331</v>
      </c>
      <c r="AT3" t="s">
        <v>336</v>
      </c>
      <c r="AU3" t="s">
        <v>327</v>
      </c>
      <c r="AV3" t="s">
        <v>587</v>
      </c>
      <c r="AW3">
        <v>1008</v>
      </c>
      <c r="AX3">
        <v>312</v>
      </c>
      <c r="AY3">
        <v>360</v>
      </c>
      <c r="AZ3">
        <v>79</v>
      </c>
      <c r="BA3">
        <v>99</v>
      </c>
      <c r="BB3">
        <v>336</v>
      </c>
      <c r="BC3" t="s">
        <v>333</v>
      </c>
      <c r="BD3">
        <v>95</v>
      </c>
      <c r="BE3">
        <v>150</v>
      </c>
      <c r="BF3" t="s">
        <v>337</v>
      </c>
      <c r="BG3" t="s">
        <v>842</v>
      </c>
      <c r="BH3" t="s">
        <v>335</v>
      </c>
      <c r="BI3" t="s">
        <v>585</v>
      </c>
      <c r="BJ3" t="s">
        <v>335</v>
      </c>
      <c r="BK3">
        <v>38444103</v>
      </c>
      <c r="BL3">
        <v>4.16</v>
      </c>
      <c r="BN3" t="s">
        <v>345</v>
      </c>
      <c r="BO3" t="s">
        <v>842</v>
      </c>
      <c r="BP3">
        <v>6</v>
      </c>
      <c r="BR3" t="s">
        <v>342</v>
      </c>
      <c r="BS3" t="s">
        <v>343</v>
      </c>
      <c r="BT3" t="s">
        <v>327</v>
      </c>
      <c r="BU3" t="s">
        <v>588</v>
      </c>
      <c r="BV3" t="s">
        <v>346</v>
      </c>
      <c r="BW3" t="s">
        <v>841</v>
      </c>
      <c r="BX3">
        <v>4.42</v>
      </c>
      <c r="BY3">
        <v>0.13700000000000001</v>
      </c>
      <c r="BZ3" t="s">
        <v>340</v>
      </c>
      <c r="CA3" t="s">
        <v>840</v>
      </c>
      <c r="CB3">
        <v>332</v>
      </c>
      <c r="CC3">
        <v>19.7</v>
      </c>
      <c r="CD3" t="s">
        <v>331</v>
      </c>
      <c r="CE3" t="s">
        <v>336</v>
      </c>
      <c r="CF3" t="s">
        <v>327</v>
      </c>
      <c r="CG3" t="s">
        <v>583</v>
      </c>
      <c r="CH3" t="s">
        <v>339</v>
      </c>
      <c r="CI3" t="s">
        <v>843</v>
      </c>
      <c r="CJ3">
        <v>4.17</v>
      </c>
      <c r="CK3">
        <v>0.13700000000000001</v>
      </c>
      <c r="CL3" t="s">
        <v>338</v>
      </c>
      <c r="CM3" t="s">
        <v>840</v>
      </c>
      <c r="CN3">
        <v>332</v>
      </c>
      <c r="CO3">
        <v>19.7</v>
      </c>
      <c r="CP3" t="s">
        <v>331</v>
      </c>
      <c r="CQ3" t="s">
        <v>336</v>
      </c>
      <c r="CR3" t="s">
        <v>327</v>
      </c>
      <c r="CS3" t="s">
        <v>583</v>
      </c>
      <c r="CT3" t="s">
        <v>339</v>
      </c>
      <c r="CU3" t="s">
        <v>844</v>
      </c>
      <c r="CV3" t="s">
        <v>845</v>
      </c>
      <c r="CW3" t="s">
        <v>335</v>
      </c>
      <c r="CX3" t="s">
        <v>585</v>
      </c>
      <c r="CY3" t="s">
        <v>335</v>
      </c>
      <c r="CZ3">
        <v>38444103</v>
      </c>
      <c r="EC3">
        <v>4.32</v>
      </c>
      <c r="ED3">
        <v>0.28499999999999998</v>
      </c>
      <c r="EE3" t="s">
        <v>341</v>
      </c>
      <c r="EF3" t="s">
        <v>842</v>
      </c>
      <c r="EG3">
        <v>147</v>
      </c>
      <c r="EH3">
        <v>28.1</v>
      </c>
      <c r="EI3" t="s">
        <v>342</v>
      </c>
      <c r="EJ3" t="s">
        <v>343</v>
      </c>
      <c r="EK3" t="s">
        <v>327</v>
      </c>
      <c r="EL3" t="s">
        <v>589</v>
      </c>
      <c r="EM3" t="s">
        <v>344</v>
      </c>
      <c r="EN3" t="s">
        <v>846</v>
      </c>
    </row>
    <row r="4" spans="1:172" x14ac:dyDescent="0.2">
      <c r="A4" t="s">
        <v>847</v>
      </c>
      <c r="B4" t="s">
        <v>848</v>
      </c>
      <c r="C4" t="s">
        <v>327</v>
      </c>
      <c r="D4" t="s">
        <v>328</v>
      </c>
      <c r="E4" t="s">
        <v>577</v>
      </c>
      <c r="F4">
        <v>6</v>
      </c>
      <c r="G4" t="s">
        <v>139</v>
      </c>
      <c r="H4" t="s">
        <v>578</v>
      </c>
      <c r="I4">
        <v>0</v>
      </c>
      <c r="J4">
        <v>35.699166699999999</v>
      </c>
      <c r="K4">
        <v>-117.5125</v>
      </c>
      <c r="L4">
        <v>0</v>
      </c>
      <c r="M4">
        <v>5750</v>
      </c>
      <c r="N4">
        <v>450</v>
      </c>
      <c r="O4" t="s">
        <v>329</v>
      </c>
      <c r="P4" t="s">
        <v>330</v>
      </c>
      <c r="Q4" t="s">
        <v>331</v>
      </c>
      <c r="R4" t="s">
        <v>332</v>
      </c>
      <c r="S4" t="s">
        <v>327</v>
      </c>
      <c r="T4" t="s">
        <v>577</v>
      </c>
      <c r="U4">
        <v>1104</v>
      </c>
      <c r="V4">
        <v>192</v>
      </c>
      <c r="W4">
        <v>264</v>
      </c>
      <c r="X4">
        <v>86</v>
      </c>
      <c r="Y4">
        <v>39</v>
      </c>
      <c r="Z4">
        <v>35</v>
      </c>
      <c r="AA4" t="s">
        <v>333</v>
      </c>
      <c r="AB4">
        <v>95</v>
      </c>
      <c r="AC4">
        <v>110</v>
      </c>
      <c r="AD4" t="s">
        <v>334</v>
      </c>
      <c r="AE4" t="s">
        <v>847</v>
      </c>
      <c r="AF4" t="s">
        <v>335</v>
      </c>
      <c r="AG4" t="s">
        <v>579</v>
      </c>
      <c r="AH4" t="s">
        <v>335</v>
      </c>
      <c r="AI4">
        <v>38444215</v>
      </c>
      <c r="AJ4" t="s">
        <v>580</v>
      </c>
      <c r="AK4">
        <v>0</v>
      </c>
      <c r="AL4">
        <v>35.699165299999997</v>
      </c>
      <c r="AM4">
        <v>-117.5130005</v>
      </c>
      <c r="AN4">
        <v>0</v>
      </c>
      <c r="AO4">
        <v>2000</v>
      </c>
      <c r="AP4">
        <v>530</v>
      </c>
      <c r="AQ4" t="s">
        <v>329</v>
      </c>
      <c r="AR4" t="s">
        <v>330</v>
      </c>
      <c r="AS4" t="s">
        <v>331</v>
      </c>
      <c r="AT4" t="s">
        <v>336</v>
      </c>
      <c r="AU4" t="s">
        <v>327</v>
      </c>
      <c r="AV4" t="s">
        <v>581</v>
      </c>
      <c r="AW4">
        <v>1296</v>
      </c>
      <c r="AX4">
        <v>336</v>
      </c>
      <c r="AY4">
        <v>408</v>
      </c>
      <c r="AZ4">
        <v>83</v>
      </c>
      <c r="BA4">
        <v>138</v>
      </c>
      <c r="BB4">
        <v>296</v>
      </c>
      <c r="BC4" t="s">
        <v>333</v>
      </c>
      <c r="BD4">
        <v>95</v>
      </c>
      <c r="BE4">
        <v>170</v>
      </c>
      <c r="BF4" t="s">
        <v>337</v>
      </c>
      <c r="BG4" t="s">
        <v>849</v>
      </c>
      <c r="BH4" t="s">
        <v>335</v>
      </c>
      <c r="BI4" t="s">
        <v>579</v>
      </c>
      <c r="BJ4" t="s">
        <v>335</v>
      </c>
      <c r="BK4">
        <v>38444215</v>
      </c>
      <c r="BL4">
        <v>3.99</v>
      </c>
      <c r="BM4">
        <v>0.15</v>
      </c>
      <c r="BN4" t="s">
        <v>338</v>
      </c>
      <c r="BO4" t="s">
        <v>847</v>
      </c>
      <c r="BP4">
        <v>333</v>
      </c>
      <c r="BQ4">
        <v>18.8</v>
      </c>
      <c r="BR4" t="s">
        <v>331</v>
      </c>
      <c r="BS4" t="s">
        <v>336</v>
      </c>
      <c r="BT4" t="s">
        <v>327</v>
      </c>
      <c r="BU4" t="s">
        <v>577</v>
      </c>
      <c r="BV4" t="s">
        <v>339</v>
      </c>
      <c r="BW4" t="s">
        <v>848</v>
      </c>
      <c r="BX4">
        <v>4.21</v>
      </c>
      <c r="BY4">
        <v>0.15</v>
      </c>
      <c r="BZ4" t="s">
        <v>340</v>
      </c>
      <c r="CA4" t="s">
        <v>847</v>
      </c>
      <c r="CB4">
        <v>336</v>
      </c>
      <c r="CC4">
        <v>18.8</v>
      </c>
      <c r="CD4" t="s">
        <v>331</v>
      </c>
      <c r="CE4" t="s">
        <v>336</v>
      </c>
      <c r="CF4" t="s">
        <v>327</v>
      </c>
      <c r="CG4" t="s">
        <v>577</v>
      </c>
      <c r="CH4" t="s">
        <v>339</v>
      </c>
      <c r="CI4" t="s">
        <v>850</v>
      </c>
      <c r="CJ4">
        <v>4.13</v>
      </c>
      <c r="CK4">
        <v>0.30199999999999999</v>
      </c>
      <c r="CL4" t="s">
        <v>341</v>
      </c>
      <c r="CM4" t="s">
        <v>849</v>
      </c>
      <c r="CN4">
        <v>139</v>
      </c>
      <c r="CO4">
        <v>29.1</v>
      </c>
      <c r="CP4" t="s">
        <v>342</v>
      </c>
      <c r="CQ4" t="s">
        <v>343</v>
      </c>
      <c r="CR4" t="s">
        <v>327</v>
      </c>
      <c r="CS4" t="s">
        <v>582</v>
      </c>
      <c r="CT4" t="s">
        <v>344</v>
      </c>
      <c r="CU4" t="s">
        <v>851</v>
      </c>
      <c r="CV4" t="s">
        <v>852</v>
      </c>
      <c r="CW4" t="s">
        <v>335</v>
      </c>
      <c r="CX4" t="s">
        <v>579</v>
      </c>
      <c r="CY4" t="s">
        <v>335</v>
      </c>
      <c r="CZ4">
        <v>38444215</v>
      </c>
    </row>
    <row r="5" spans="1:172" x14ac:dyDescent="0.2">
      <c r="A5" t="s">
        <v>853</v>
      </c>
      <c r="B5" t="s">
        <v>854</v>
      </c>
      <c r="C5" t="s">
        <v>327</v>
      </c>
      <c r="D5" t="s">
        <v>328</v>
      </c>
      <c r="E5" t="s">
        <v>571</v>
      </c>
      <c r="F5">
        <v>9</v>
      </c>
      <c r="G5" t="s">
        <v>139</v>
      </c>
      <c r="H5" t="s">
        <v>572</v>
      </c>
      <c r="I5">
        <v>0</v>
      </c>
      <c r="J5">
        <v>35.676833299999998</v>
      </c>
      <c r="K5">
        <v>-117.5128333</v>
      </c>
      <c r="L5">
        <v>0</v>
      </c>
      <c r="M5">
        <v>2880</v>
      </c>
      <c r="N5">
        <v>300</v>
      </c>
      <c r="O5" t="s">
        <v>329</v>
      </c>
      <c r="P5" t="s">
        <v>330</v>
      </c>
      <c r="Q5" t="s">
        <v>331</v>
      </c>
      <c r="R5" t="s">
        <v>332</v>
      </c>
      <c r="S5" t="s">
        <v>327</v>
      </c>
      <c r="T5" t="s">
        <v>571</v>
      </c>
      <c r="U5">
        <v>720</v>
      </c>
      <c r="V5">
        <v>192</v>
      </c>
      <c r="W5">
        <v>264</v>
      </c>
      <c r="X5">
        <v>84</v>
      </c>
      <c r="Y5">
        <v>120</v>
      </c>
      <c r="Z5">
        <v>314</v>
      </c>
      <c r="AA5" t="s">
        <v>333</v>
      </c>
      <c r="AB5">
        <v>95</v>
      </c>
      <c r="AC5">
        <v>110</v>
      </c>
      <c r="AD5" t="s">
        <v>334</v>
      </c>
      <c r="AE5" t="s">
        <v>853</v>
      </c>
      <c r="AF5" t="s">
        <v>335</v>
      </c>
      <c r="AG5" t="s">
        <v>573</v>
      </c>
      <c r="AH5" t="s">
        <v>335</v>
      </c>
      <c r="AI5">
        <v>38445015</v>
      </c>
      <c r="AJ5" t="s">
        <v>574</v>
      </c>
      <c r="AK5">
        <v>0</v>
      </c>
      <c r="AL5">
        <v>35.677501700000001</v>
      </c>
      <c r="AM5">
        <v>-117.5148315</v>
      </c>
      <c r="AN5">
        <v>0</v>
      </c>
      <c r="AO5">
        <v>2850</v>
      </c>
      <c r="AP5">
        <v>880</v>
      </c>
      <c r="AQ5" t="s">
        <v>329</v>
      </c>
      <c r="AR5" t="s">
        <v>330</v>
      </c>
      <c r="AS5" t="s">
        <v>331</v>
      </c>
      <c r="AT5" t="s">
        <v>336</v>
      </c>
      <c r="AU5" t="s">
        <v>327</v>
      </c>
      <c r="AV5" t="s">
        <v>575</v>
      </c>
      <c r="AW5">
        <v>2112</v>
      </c>
      <c r="AX5">
        <v>336</v>
      </c>
      <c r="AY5">
        <v>408</v>
      </c>
      <c r="AZ5">
        <v>89</v>
      </c>
      <c r="BA5">
        <v>26</v>
      </c>
      <c r="BB5">
        <v>222</v>
      </c>
      <c r="BC5" t="s">
        <v>333</v>
      </c>
      <c r="BD5">
        <v>95</v>
      </c>
      <c r="BE5">
        <v>170</v>
      </c>
      <c r="BF5" t="s">
        <v>337</v>
      </c>
      <c r="BG5" t="s">
        <v>855</v>
      </c>
      <c r="BH5" t="s">
        <v>335</v>
      </c>
      <c r="BI5" t="s">
        <v>573</v>
      </c>
      <c r="BJ5" t="s">
        <v>335</v>
      </c>
      <c r="BK5">
        <v>38445015</v>
      </c>
      <c r="BL5">
        <v>3.44</v>
      </c>
      <c r="BM5">
        <v>0.15</v>
      </c>
      <c r="BN5" t="s">
        <v>340</v>
      </c>
      <c r="BO5" t="s">
        <v>853</v>
      </c>
      <c r="BP5">
        <v>45</v>
      </c>
      <c r="BQ5">
        <v>55.9</v>
      </c>
      <c r="BR5" t="s">
        <v>331</v>
      </c>
      <c r="BS5" t="s">
        <v>336</v>
      </c>
      <c r="BT5" t="s">
        <v>327</v>
      </c>
      <c r="BU5" t="s">
        <v>571</v>
      </c>
      <c r="BV5" t="s">
        <v>339</v>
      </c>
      <c r="BW5" t="s">
        <v>854</v>
      </c>
      <c r="BX5">
        <v>3.26</v>
      </c>
      <c r="BY5">
        <v>0.20100000000000001</v>
      </c>
      <c r="BZ5" t="s">
        <v>338</v>
      </c>
      <c r="CA5" t="s">
        <v>855</v>
      </c>
      <c r="CB5">
        <v>21</v>
      </c>
      <c r="CC5">
        <v>83.5</v>
      </c>
      <c r="CD5" t="s">
        <v>342</v>
      </c>
      <c r="CE5" t="s">
        <v>343</v>
      </c>
      <c r="CF5" t="s">
        <v>327</v>
      </c>
      <c r="CG5" t="s">
        <v>576</v>
      </c>
      <c r="CH5" t="s">
        <v>344</v>
      </c>
      <c r="CI5" t="s">
        <v>856</v>
      </c>
      <c r="CJ5">
        <v>3.39</v>
      </c>
      <c r="CK5">
        <v>0.28999999999999998</v>
      </c>
      <c r="CL5" t="s">
        <v>341</v>
      </c>
      <c r="CM5" t="s">
        <v>855</v>
      </c>
      <c r="CN5">
        <v>74</v>
      </c>
      <c r="CO5">
        <v>35.799999999999997</v>
      </c>
      <c r="CP5" t="s">
        <v>342</v>
      </c>
      <c r="CQ5" t="s">
        <v>343</v>
      </c>
      <c r="CR5" t="s">
        <v>327</v>
      </c>
      <c r="CS5" t="s">
        <v>576</v>
      </c>
      <c r="CT5" t="s">
        <v>344</v>
      </c>
      <c r="CU5" t="s">
        <v>857</v>
      </c>
      <c r="CV5" t="s">
        <v>858</v>
      </c>
      <c r="CW5" t="s">
        <v>335</v>
      </c>
      <c r="CX5" t="s">
        <v>573</v>
      </c>
      <c r="CY5" t="s">
        <v>335</v>
      </c>
      <c r="CZ5">
        <v>38445015</v>
      </c>
    </row>
    <row r="6" spans="1:172" x14ac:dyDescent="0.2">
      <c r="A6" t="s">
        <v>859</v>
      </c>
      <c r="B6" t="s">
        <v>860</v>
      </c>
      <c r="C6" t="s">
        <v>327</v>
      </c>
      <c r="D6" t="s">
        <v>328</v>
      </c>
      <c r="E6" t="s">
        <v>562</v>
      </c>
      <c r="F6">
        <v>5</v>
      </c>
      <c r="G6" t="s">
        <v>139</v>
      </c>
      <c r="H6" t="s">
        <v>563</v>
      </c>
      <c r="I6">
        <v>0</v>
      </c>
      <c r="J6">
        <v>35.771833299999997</v>
      </c>
      <c r="K6">
        <v>-117.6178333</v>
      </c>
      <c r="L6">
        <v>0</v>
      </c>
      <c r="M6">
        <v>2590</v>
      </c>
      <c r="N6">
        <v>240</v>
      </c>
      <c r="O6" t="s">
        <v>329</v>
      </c>
      <c r="P6" t="s">
        <v>330</v>
      </c>
      <c r="Q6" t="s">
        <v>331</v>
      </c>
      <c r="R6" t="s">
        <v>332</v>
      </c>
      <c r="S6" t="s">
        <v>327</v>
      </c>
      <c r="T6" t="s">
        <v>564</v>
      </c>
      <c r="U6">
        <v>576</v>
      </c>
      <c r="V6">
        <v>216</v>
      </c>
      <c r="W6">
        <v>240</v>
      </c>
      <c r="X6">
        <v>85</v>
      </c>
      <c r="Y6">
        <v>9</v>
      </c>
      <c r="Z6">
        <v>76</v>
      </c>
      <c r="AA6" t="s">
        <v>333</v>
      </c>
      <c r="AB6">
        <v>95</v>
      </c>
      <c r="AC6">
        <v>100</v>
      </c>
      <c r="AD6" t="s">
        <v>334</v>
      </c>
      <c r="AE6" t="s">
        <v>859</v>
      </c>
      <c r="AF6" t="s">
        <v>335</v>
      </c>
      <c r="AG6" t="s">
        <v>565</v>
      </c>
      <c r="AH6" t="s">
        <v>335</v>
      </c>
      <c r="AI6">
        <v>38445975</v>
      </c>
      <c r="AJ6" t="s">
        <v>566</v>
      </c>
      <c r="AK6">
        <v>0</v>
      </c>
      <c r="AL6">
        <v>35.773166699999997</v>
      </c>
      <c r="AM6">
        <v>-117.6159973</v>
      </c>
      <c r="AN6">
        <v>0</v>
      </c>
      <c r="AO6">
        <v>1650</v>
      </c>
      <c r="AP6">
        <v>420</v>
      </c>
      <c r="AQ6" t="s">
        <v>329</v>
      </c>
      <c r="AR6" t="s">
        <v>330</v>
      </c>
      <c r="AS6" t="s">
        <v>331</v>
      </c>
      <c r="AT6" t="s">
        <v>336</v>
      </c>
      <c r="AU6" t="s">
        <v>327</v>
      </c>
      <c r="AV6" t="s">
        <v>567</v>
      </c>
      <c r="AW6">
        <v>1008</v>
      </c>
      <c r="AX6">
        <v>360</v>
      </c>
      <c r="AY6">
        <v>408</v>
      </c>
      <c r="AZ6">
        <v>85</v>
      </c>
      <c r="BA6">
        <v>331</v>
      </c>
      <c r="BB6">
        <v>294</v>
      </c>
      <c r="BC6" t="s">
        <v>333</v>
      </c>
      <c r="BD6">
        <v>95</v>
      </c>
      <c r="BE6">
        <v>170</v>
      </c>
      <c r="BF6" t="s">
        <v>337</v>
      </c>
      <c r="BG6" t="s">
        <v>861</v>
      </c>
      <c r="BH6" t="s">
        <v>335</v>
      </c>
      <c r="BI6" t="s">
        <v>565</v>
      </c>
      <c r="BJ6" t="s">
        <v>335</v>
      </c>
      <c r="BK6">
        <v>38445975</v>
      </c>
      <c r="BL6">
        <v>4.04</v>
      </c>
      <c r="BN6" t="s">
        <v>345</v>
      </c>
      <c r="BO6" t="s">
        <v>861</v>
      </c>
      <c r="BP6">
        <v>6</v>
      </c>
      <c r="BR6" t="s">
        <v>342</v>
      </c>
      <c r="BS6" t="s">
        <v>343</v>
      </c>
      <c r="BT6" t="s">
        <v>327</v>
      </c>
      <c r="BU6" t="s">
        <v>568</v>
      </c>
      <c r="BV6" t="s">
        <v>346</v>
      </c>
      <c r="BW6" t="s">
        <v>860</v>
      </c>
      <c r="BX6">
        <v>4.33</v>
      </c>
      <c r="BY6">
        <v>0.15</v>
      </c>
      <c r="BZ6" t="s">
        <v>340</v>
      </c>
      <c r="CA6" t="s">
        <v>859</v>
      </c>
      <c r="CB6">
        <v>347</v>
      </c>
      <c r="CC6">
        <v>22.4</v>
      </c>
      <c r="CD6" t="s">
        <v>331</v>
      </c>
      <c r="CE6" t="s">
        <v>336</v>
      </c>
      <c r="CF6" t="s">
        <v>327</v>
      </c>
      <c r="CG6" t="s">
        <v>569</v>
      </c>
      <c r="CH6" t="s">
        <v>339</v>
      </c>
      <c r="CI6" t="s">
        <v>862</v>
      </c>
      <c r="CJ6">
        <v>4.09</v>
      </c>
      <c r="CK6">
        <v>0.15</v>
      </c>
      <c r="CL6" t="s">
        <v>338</v>
      </c>
      <c r="CM6" t="s">
        <v>859</v>
      </c>
      <c r="CN6">
        <v>347</v>
      </c>
      <c r="CO6">
        <v>22.4</v>
      </c>
      <c r="CP6" t="s">
        <v>331</v>
      </c>
      <c r="CQ6" t="s">
        <v>336</v>
      </c>
      <c r="CR6" t="s">
        <v>327</v>
      </c>
      <c r="CS6" t="s">
        <v>562</v>
      </c>
      <c r="CT6" t="s">
        <v>339</v>
      </c>
      <c r="CU6" t="s">
        <v>863</v>
      </c>
      <c r="CV6" t="s">
        <v>864</v>
      </c>
      <c r="CW6" t="s">
        <v>335</v>
      </c>
      <c r="CX6" t="s">
        <v>565</v>
      </c>
      <c r="CY6" t="s">
        <v>335</v>
      </c>
      <c r="CZ6">
        <v>38445975</v>
      </c>
      <c r="EC6">
        <v>4.18</v>
      </c>
      <c r="ED6">
        <v>0.28699999999999998</v>
      </c>
      <c r="EE6" t="s">
        <v>341</v>
      </c>
      <c r="EF6" t="s">
        <v>861</v>
      </c>
      <c r="EG6">
        <v>128</v>
      </c>
      <c r="EH6">
        <v>35.799999999999997</v>
      </c>
      <c r="EI6" t="s">
        <v>342</v>
      </c>
      <c r="EJ6" t="s">
        <v>343</v>
      </c>
      <c r="EK6" t="s">
        <v>327</v>
      </c>
      <c r="EL6" t="s">
        <v>570</v>
      </c>
      <c r="EM6" t="s">
        <v>344</v>
      </c>
      <c r="EN6" t="s">
        <v>865</v>
      </c>
    </row>
    <row r="7" spans="1:172" x14ac:dyDescent="0.2">
      <c r="A7" t="s">
        <v>866</v>
      </c>
      <c r="B7" t="s">
        <v>867</v>
      </c>
      <c r="C7" t="s">
        <v>327</v>
      </c>
      <c r="D7" t="s">
        <v>328</v>
      </c>
      <c r="E7" t="s">
        <v>554</v>
      </c>
      <c r="F7">
        <v>5</v>
      </c>
      <c r="G7" t="s">
        <v>139</v>
      </c>
      <c r="H7" t="s">
        <v>555</v>
      </c>
      <c r="I7">
        <v>0</v>
      </c>
      <c r="J7">
        <v>35.703333299999997</v>
      </c>
      <c r="K7">
        <v>-117.4828333</v>
      </c>
      <c r="L7">
        <v>0</v>
      </c>
      <c r="M7">
        <v>1000</v>
      </c>
      <c r="N7">
        <v>240</v>
      </c>
      <c r="O7" t="s">
        <v>329</v>
      </c>
      <c r="P7" t="s">
        <v>330</v>
      </c>
      <c r="Q7" t="s">
        <v>331</v>
      </c>
      <c r="R7" t="s">
        <v>332</v>
      </c>
      <c r="S7" t="s">
        <v>327</v>
      </c>
      <c r="T7" t="s">
        <v>556</v>
      </c>
      <c r="U7">
        <v>576</v>
      </c>
      <c r="V7">
        <v>192</v>
      </c>
      <c r="W7">
        <v>240</v>
      </c>
      <c r="X7">
        <v>81</v>
      </c>
      <c r="Y7">
        <v>114</v>
      </c>
      <c r="Z7">
        <v>316</v>
      </c>
      <c r="AA7" t="s">
        <v>333</v>
      </c>
      <c r="AB7">
        <v>95</v>
      </c>
      <c r="AC7">
        <v>100</v>
      </c>
      <c r="AD7" t="s">
        <v>334</v>
      </c>
      <c r="AE7" t="s">
        <v>866</v>
      </c>
      <c r="AF7" t="s">
        <v>335</v>
      </c>
      <c r="AG7" t="s">
        <v>557</v>
      </c>
      <c r="AH7" t="s">
        <v>335</v>
      </c>
      <c r="AI7">
        <v>38446071</v>
      </c>
      <c r="AJ7" t="s">
        <v>558</v>
      </c>
      <c r="AK7">
        <v>0</v>
      </c>
      <c r="AL7">
        <v>35.702835100000001</v>
      </c>
      <c r="AM7">
        <v>-117.48332980000001</v>
      </c>
      <c r="AN7">
        <v>0</v>
      </c>
      <c r="AO7">
        <v>-100</v>
      </c>
      <c r="AP7">
        <v>490</v>
      </c>
      <c r="AQ7" t="s">
        <v>329</v>
      </c>
      <c r="AR7" t="s">
        <v>330</v>
      </c>
      <c r="AS7" t="s">
        <v>331</v>
      </c>
      <c r="AT7" t="s">
        <v>336</v>
      </c>
      <c r="AU7" t="s">
        <v>327</v>
      </c>
      <c r="AV7" t="s">
        <v>559</v>
      </c>
      <c r="AW7">
        <v>1176</v>
      </c>
      <c r="AX7">
        <v>288</v>
      </c>
      <c r="AY7">
        <v>336</v>
      </c>
      <c r="AZ7">
        <v>86</v>
      </c>
      <c r="BA7">
        <v>114</v>
      </c>
      <c r="BB7">
        <v>330</v>
      </c>
      <c r="BC7" t="s">
        <v>333</v>
      </c>
      <c r="BD7">
        <v>95</v>
      </c>
      <c r="BE7">
        <v>140</v>
      </c>
      <c r="BF7" t="s">
        <v>337</v>
      </c>
      <c r="BG7" t="s">
        <v>868</v>
      </c>
      <c r="BH7" t="s">
        <v>335</v>
      </c>
      <c r="BI7" t="s">
        <v>557</v>
      </c>
      <c r="BJ7" t="s">
        <v>335</v>
      </c>
      <c r="BK7">
        <v>38446071</v>
      </c>
      <c r="BL7">
        <v>4.0199999999999996</v>
      </c>
      <c r="BN7" t="s">
        <v>345</v>
      </c>
      <c r="BO7" t="s">
        <v>868</v>
      </c>
      <c r="BP7">
        <v>6</v>
      </c>
      <c r="BR7" t="s">
        <v>342</v>
      </c>
      <c r="BS7" t="s">
        <v>343</v>
      </c>
      <c r="BT7" t="s">
        <v>327</v>
      </c>
      <c r="BU7" t="s">
        <v>560</v>
      </c>
      <c r="BV7" t="s">
        <v>346</v>
      </c>
      <c r="BW7" t="s">
        <v>867</v>
      </c>
      <c r="BX7">
        <v>4.3600000000000003</v>
      </c>
      <c r="BY7">
        <v>0.13300000000000001</v>
      </c>
      <c r="BZ7" t="s">
        <v>340</v>
      </c>
      <c r="CA7" t="s">
        <v>866</v>
      </c>
      <c r="CB7">
        <v>342</v>
      </c>
      <c r="CC7">
        <v>21.4</v>
      </c>
      <c r="CD7" t="s">
        <v>331</v>
      </c>
      <c r="CE7" t="s">
        <v>336</v>
      </c>
      <c r="CF7" t="s">
        <v>327</v>
      </c>
      <c r="CG7" t="s">
        <v>556</v>
      </c>
      <c r="CH7" t="s">
        <v>339</v>
      </c>
      <c r="CI7" t="s">
        <v>869</v>
      </c>
      <c r="CJ7">
        <v>4.12</v>
      </c>
      <c r="CK7">
        <v>0.13300000000000001</v>
      </c>
      <c r="CL7" t="s">
        <v>338</v>
      </c>
      <c r="CM7" t="s">
        <v>866</v>
      </c>
      <c r="CN7">
        <v>342</v>
      </c>
      <c r="CO7">
        <v>21.4</v>
      </c>
      <c r="CP7" t="s">
        <v>331</v>
      </c>
      <c r="CQ7" t="s">
        <v>336</v>
      </c>
      <c r="CR7" t="s">
        <v>327</v>
      </c>
      <c r="CS7" t="s">
        <v>554</v>
      </c>
      <c r="CT7" t="s">
        <v>339</v>
      </c>
      <c r="CU7" t="s">
        <v>870</v>
      </c>
      <c r="CV7" t="s">
        <v>871</v>
      </c>
      <c r="CW7" t="s">
        <v>335</v>
      </c>
      <c r="CX7" t="s">
        <v>557</v>
      </c>
      <c r="CY7" t="s">
        <v>335</v>
      </c>
      <c r="CZ7">
        <v>38446071</v>
      </c>
      <c r="EC7">
        <v>4.1900000000000004</v>
      </c>
      <c r="ED7">
        <v>0.26400000000000001</v>
      </c>
      <c r="EE7" t="s">
        <v>341</v>
      </c>
      <c r="EF7" t="s">
        <v>868</v>
      </c>
      <c r="EG7">
        <v>132</v>
      </c>
      <c r="EH7">
        <v>31</v>
      </c>
      <c r="EI7" t="s">
        <v>342</v>
      </c>
      <c r="EJ7" t="s">
        <v>343</v>
      </c>
      <c r="EK7" t="s">
        <v>327</v>
      </c>
      <c r="EL7" t="s">
        <v>561</v>
      </c>
      <c r="EM7" t="s">
        <v>344</v>
      </c>
      <c r="EN7" t="s">
        <v>872</v>
      </c>
    </row>
    <row r="8" spans="1:172" x14ac:dyDescent="0.2">
      <c r="A8" t="s">
        <v>873</v>
      </c>
      <c r="B8" t="s">
        <v>874</v>
      </c>
      <c r="C8" t="s">
        <v>327</v>
      </c>
      <c r="D8" t="s">
        <v>328</v>
      </c>
      <c r="E8" t="s">
        <v>546</v>
      </c>
      <c r="F8">
        <v>5</v>
      </c>
      <c r="G8" t="s">
        <v>139</v>
      </c>
      <c r="H8" t="s">
        <v>547</v>
      </c>
      <c r="I8">
        <v>0</v>
      </c>
      <c r="J8">
        <v>35.771666699999997</v>
      </c>
      <c r="K8">
        <v>-117.5706667</v>
      </c>
      <c r="L8">
        <v>0</v>
      </c>
      <c r="M8">
        <v>6820</v>
      </c>
      <c r="N8">
        <v>340</v>
      </c>
      <c r="O8" t="s">
        <v>329</v>
      </c>
      <c r="P8" t="s">
        <v>330</v>
      </c>
      <c r="Q8" t="s">
        <v>331</v>
      </c>
      <c r="R8" t="s">
        <v>332</v>
      </c>
      <c r="S8" t="s">
        <v>327</v>
      </c>
      <c r="T8" t="s">
        <v>548</v>
      </c>
      <c r="U8">
        <v>816</v>
      </c>
      <c r="V8">
        <v>216</v>
      </c>
      <c r="W8">
        <v>288</v>
      </c>
      <c r="X8">
        <v>83</v>
      </c>
      <c r="Y8">
        <v>16</v>
      </c>
      <c r="Z8">
        <v>60</v>
      </c>
      <c r="AA8" t="s">
        <v>333</v>
      </c>
      <c r="AB8">
        <v>95</v>
      </c>
      <c r="AC8">
        <v>120</v>
      </c>
      <c r="AD8" t="s">
        <v>334</v>
      </c>
      <c r="AE8" t="s">
        <v>873</v>
      </c>
      <c r="AF8" t="s">
        <v>335</v>
      </c>
      <c r="AG8" t="s">
        <v>549</v>
      </c>
      <c r="AH8" t="s">
        <v>335</v>
      </c>
      <c r="AI8">
        <v>38451079</v>
      </c>
      <c r="AJ8" t="s">
        <v>550</v>
      </c>
      <c r="AK8">
        <v>0</v>
      </c>
      <c r="AL8">
        <v>35.771999399999999</v>
      </c>
      <c r="AM8">
        <v>-117.5721664</v>
      </c>
      <c r="AN8">
        <v>0</v>
      </c>
      <c r="AO8">
        <v>7050</v>
      </c>
      <c r="AP8">
        <v>540</v>
      </c>
      <c r="AQ8" t="s">
        <v>329</v>
      </c>
      <c r="AR8" t="s">
        <v>330</v>
      </c>
      <c r="AS8" t="s">
        <v>331</v>
      </c>
      <c r="AT8" t="s">
        <v>336</v>
      </c>
      <c r="AU8" t="s">
        <v>327</v>
      </c>
      <c r="AV8" t="s">
        <v>551</v>
      </c>
      <c r="AW8">
        <v>1320</v>
      </c>
      <c r="AX8">
        <v>384</v>
      </c>
      <c r="AY8">
        <v>480</v>
      </c>
      <c r="AZ8">
        <v>84</v>
      </c>
      <c r="BA8">
        <v>359</v>
      </c>
      <c r="BB8">
        <v>70</v>
      </c>
      <c r="BC8" t="s">
        <v>333</v>
      </c>
      <c r="BD8">
        <v>95</v>
      </c>
      <c r="BE8">
        <v>200</v>
      </c>
      <c r="BF8" t="s">
        <v>337</v>
      </c>
      <c r="BG8" t="s">
        <v>875</v>
      </c>
      <c r="BH8" t="s">
        <v>335</v>
      </c>
      <c r="BI8" t="s">
        <v>549</v>
      </c>
      <c r="BJ8" t="s">
        <v>335</v>
      </c>
      <c r="BK8">
        <v>38451079</v>
      </c>
      <c r="BL8">
        <v>4.09</v>
      </c>
      <c r="BN8" t="s">
        <v>345</v>
      </c>
      <c r="BO8" t="s">
        <v>875</v>
      </c>
      <c r="BP8">
        <v>6</v>
      </c>
      <c r="BR8" t="s">
        <v>342</v>
      </c>
      <c r="BS8" t="s">
        <v>343</v>
      </c>
      <c r="BT8" t="s">
        <v>327</v>
      </c>
      <c r="BU8" t="s">
        <v>552</v>
      </c>
      <c r="BV8" t="s">
        <v>346</v>
      </c>
      <c r="BW8" t="s">
        <v>874</v>
      </c>
      <c r="BX8">
        <v>4.4800000000000004</v>
      </c>
      <c r="BY8">
        <v>0.14899999999999999</v>
      </c>
      <c r="BZ8" t="s">
        <v>340</v>
      </c>
      <c r="CA8" t="s">
        <v>873</v>
      </c>
      <c r="CB8">
        <v>346</v>
      </c>
      <c r="CC8">
        <v>20</v>
      </c>
      <c r="CD8" t="s">
        <v>331</v>
      </c>
      <c r="CE8" t="s">
        <v>336</v>
      </c>
      <c r="CF8" t="s">
        <v>327</v>
      </c>
      <c r="CG8" t="s">
        <v>548</v>
      </c>
      <c r="CH8" t="s">
        <v>339</v>
      </c>
      <c r="CI8" t="s">
        <v>876</v>
      </c>
      <c r="CJ8">
        <v>4.22</v>
      </c>
      <c r="CK8">
        <v>0.14899999999999999</v>
      </c>
      <c r="CL8" t="s">
        <v>338</v>
      </c>
      <c r="CM8" t="s">
        <v>873</v>
      </c>
      <c r="CN8">
        <v>346</v>
      </c>
      <c r="CO8">
        <v>20</v>
      </c>
      <c r="CP8" t="s">
        <v>331</v>
      </c>
      <c r="CQ8" t="s">
        <v>336</v>
      </c>
      <c r="CR8" t="s">
        <v>327</v>
      </c>
      <c r="CS8" t="s">
        <v>546</v>
      </c>
      <c r="CT8" t="s">
        <v>339</v>
      </c>
      <c r="CU8" t="s">
        <v>877</v>
      </c>
      <c r="CV8" t="s">
        <v>878</v>
      </c>
      <c r="CW8" t="s">
        <v>335</v>
      </c>
      <c r="CX8" t="s">
        <v>549</v>
      </c>
      <c r="CY8" t="s">
        <v>335</v>
      </c>
      <c r="CZ8">
        <v>38451079</v>
      </c>
      <c r="EC8">
        <v>4.34</v>
      </c>
      <c r="ED8">
        <v>0.29699999999999999</v>
      </c>
      <c r="EE8" t="s">
        <v>341</v>
      </c>
      <c r="EF8" t="s">
        <v>875</v>
      </c>
      <c r="EG8">
        <v>138</v>
      </c>
      <c r="EH8">
        <v>34.299999999999997</v>
      </c>
      <c r="EI8" t="s">
        <v>342</v>
      </c>
      <c r="EJ8" t="s">
        <v>343</v>
      </c>
      <c r="EK8" t="s">
        <v>327</v>
      </c>
      <c r="EL8" t="s">
        <v>553</v>
      </c>
      <c r="EM8" t="s">
        <v>344</v>
      </c>
      <c r="EN8" t="s">
        <v>879</v>
      </c>
    </row>
    <row r="9" spans="1:172" x14ac:dyDescent="0.2">
      <c r="A9" t="s">
        <v>880</v>
      </c>
      <c r="B9" t="s">
        <v>881</v>
      </c>
      <c r="C9" t="s">
        <v>327</v>
      </c>
      <c r="D9" t="s">
        <v>328</v>
      </c>
      <c r="E9" t="s">
        <v>539</v>
      </c>
      <c r="F9">
        <v>5</v>
      </c>
      <c r="G9" t="s">
        <v>139</v>
      </c>
      <c r="H9" t="s">
        <v>540</v>
      </c>
      <c r="I9">
        <v>0</v>
      </c>
      <c r="J9">
        <v>35.742166699999999</v>
      </c>
      <c r="K9">
        <v>-117.5666667</v>
      </c>
      <c r="L9">
        <v>0</v>
      </c>
      <c r="M9">
        <v>2890</v>
      </c>
      <c r="N9">
        <v>260</v>
      </c>
      <c r="O9" t="s">
        <v>329</v>
      </c>
      <c r="P9" t="s">
        <v>330</v>
      </c>
      <c r="Q9" t="s">
        <v>331</v>
      </c>
      <c r="R9" t="s">
        <v>332</v>
      </c>
      <c r="S9" t="s">
        <v>327</v>
      </c>
      <c r="T9" t="s">
        <v>539</v>
      </c>
      <c r="U9">
        <v>624</v>
      </c>
      <c r="V9">
        <v>192</v>
      </c>
      <c r="W9">
        <v>240</v>
      </c>
      <c r="X9">
        <v>84</v>
      </c>
      <c r="Y9">
        <v>359</v>
      </c>
      <c r="Z9">
        <v>72</v>
      </c>
      <c r="AA9" t="s">
        <v>333</v>
      </c>
      <c r="AB9">
        <v>95</v>
      </c>
      <c r="AC9">
        <v>100</v>
      </c>
      <c r="AD9" t="s">
        <v>334</v>
      </c>
      <c r="AE9" t="s">
        <v>880</v>
      </c>
      <c r="AF9" t="s">
        <v>335</v>
      </c>
      <c r="AG9" t="s">
        <v>541</v>
      </c>
      <c r="AH9" t="s">
        <v>335</v>
      </c>
      <c r="AI9">
        <v>38452095</v>
      </c>
      <c r="AJ9" t="s">
        <v>542</v>
      </c>
      <c r="AK9">
        <v>0</v>
      </c>
      <c r="AL9">
        <v>35.742832200000002</v>
      </c>
      <c r="AM9">
        <v>-117.5674973</v>
      </c>
      <c r="AN9">
        <v>0</v>
      </c>
      <c r="AO9">
        <v>2330</v>
      </c>
      <c r="AP9">
        <v>450</v>
      </c>
      <c r="AQ9" t="s">
        <v>329</v>
      </c>
      <c r="AR9" t="s">
        <v>330</v>
      </c>
      <c r="AS9" t="s">
        <v>331</v>
      </c>
      <c r="AT9" t="s">
        <v>336</v>
      </c>
      <c r="AU9" t="s">
        <v>327</v>
      </c>
      <c r="AV9" t="s">
        <v>543</v>
      </c>
      <c r="AW9">
        <v>1080</v>
      </c>
      <c r="AX9">
        <v>312</v>
      </c>
      <c r="AY9">
        <v>408</v>
      </c>
      <c r="AZ9">
        <v>84</v>
      </c>
      <c r="BA9">
        <v>20</v>
      </c>
      <c r="BB9">
        <v>43</v>
      </c>
      <c r="BC9" t="s">
        <v>333</v>
      </c>
      <c r="BD9">
        <v>95</v>
      </c>
      <c r="BE9">
        <v>170</v>
      </c>
      <c r="BF9" t="s">
        <v>337</v>
      </c>
      <c r="BG9" t="s">
        <v>882</v>
      </c>
      <c r="BH9" t="s">
        <v>335</v>
      </c>
      <c r="BI9" t="s">
        <v>541</v>
      </c>
      <c r="BJ9" t="s">
        <v>335</v>
      </c>
      <c r="BK9">
        <v>38452095</v>
      </c>
      <c r="BL9">
        <v>3.94</v>
      </c>
      <c r="BN9" t="s">
        <v>345</v>
      </c>
      <c r="BO9" t="s">
        <v>882</v>
      </c>
      <c r="BP9">
        <v>6</v>
      </c>
      <c r="BR9" t="s">
        <v>342</v>
      </c>
      <c r="BS9" t="s">
        <v>343</v>
      </c>
      <c r="BT9" t="s">
        <v>327</v>
      </c>
      <c r="BU9" t="s">
        <v>544</v>
      </c>
      <c r="BV9" t="s">
        <v>346</v>
      </c>
      <c r="BW9" t="s">
        <v>881</v>
      </c>
      <c r="BX9">
        <v>3.86</v>
      </c>
      <c r="BY9">
        <v>0.14899999999999999</v>
      </c>
      <c r="BZ9" t="s">
        <v>340</v>
      </c>
      <c r="CA9" t="s">
        <v>880</v>
      </c>
      <c r="CB9">
        <v>15</v>
      </c>
      <c r="CC9">
        <v>75.2</v>
      </c>
      <c r="CD9" t="s">
        <v>331</v>
      </c>
      <c r="CE9" t="s">
        <v>336</v>
      </c>
      <c r="CF9" t="s">
        <v>327</v>
      </c>
      <c r="CG9" t="s">
        <v>539</v>
      </c>
      <c r="CH9" t="s">
        <v>339</v>
      </c>
      <c r="CI9" t="s">
        <v>883</v>
      </c>
      <c r="CJ9">
        <v>3.72</v>
      </c>
      <c r="CK9">
        <v>0.24399999999999999</v>
      </c>
      <c r="CL9" t="s">
        <v>338</v>
      </c>
      <c r="CM9" t="s">
        <v>882</v>
      </c>
      <c r="CN9">
        <v>16</v>
      </c>
      <c r="CO9">
        <v>75.5</v>
      </c>
      <c r="CP9" t="s">
        <v>342</v>
      </c>
      <c r="CQ9" t="s">
        <v>343</v>
      </c>
      <c r="CR9" t="s">
        <v>327</v>
      </c>
      <c r="CS9" t="s">
        <v>545</v>
      </c>
      <c r="CT9" t="s">
        <v>344</v>
      </c>
      <c r="CU9" t="s">
        <v>884</v>
      </c>
      <c r="CV9" t="s">
        <v>885</v>
      </c>
      <c r="CW9" t="s">
        <v>335</v>
      </c>
      <c r="CX9" t="s">
        <v>541</v>
      </c>
      <c r="CY9" t="s">
        <v>335</v>
      </c>
      <c r="CZ9">
        <v>38452095</v>
      </c>
      <c r="EC9">
        <v>4.0199999999999996</v>
      </c>
      <c r="ED9">
        <v>0.28299999999999997</v>
      </c>
      <c r="EE9" t="s">
        <v>341</v>
      </c>
      <c r="EF9" t="s">
        <v>882</v>
      </c>
      <c r="EG9">
        <v>140</v>
      </c>
      <c r="EH9">
        <v>33.799999999999997</v>
      </c>
      <c r="EI9" t="s">
        <v>342</v>
      </c>
      <c r="EJ9" t="s">
        <v>343</v>
      </c>
      <c r="EK9" t="s">
        <v>327</v>
      </c>
      <c r="EL9" t="s">
        <v>545</v>
      </c>
      <c r="EM9" t="s">
        <v>344</v>
      </c>
      <c r="EN9" t="s">
        <v>886</v>
      </c>
    </row>
    <row r="10" spans="1:172" x14ac:dyDescent="0.2">
      <c r="A10" t="s">
        <v>887</v>
      </c>
      <c r="B10" t="s">
        <v>888</v>
      </c>
      <c r="C10" t="s">
        <v>327</v>
      </c>
      <c r="D10" t="s">
        <v>328</v>
      </c>
      <c r="E10" t="s">
        <v>889</v>
      </c>
      <c r="F10">
        <v>7</v>
      </c>
      <c r="G10" t="s">
        <v>139</v>
      </c>
      <c r="H10" t="s">
        <v>534</v>
      </c>
      <c r="I10">
        <v>0</v>
      </c>
      <c r="J10">
        <v>35.889499999999998</v>
      </c>
      <c r="K10">
        <v>-117.73233329999999</v>
      </c>
      <c r="L10">
        <v>0</v>
      </c>
      <c r="M10">
        <v>5370</v>
      </c>
      <c r="N10">
        <v>520</v>
      </c>
      <c r="O10" t="s">
        <v>329</v>
      </c>
      <c r="P10" t="s">
        <v>330</v>
      </c>
      <c r="Q10" t="s">
        <v>331</v>
      </c>
      <c r="R10" t="s">
        <v>332</v>
      </c>
      <c r="S10" t="s">
        <v>327</v>
      </c>
      <c r="T10" t="s">
        <v>533</v>
      </c>
      <c r="U10">
        <v>1248</v>
      </c>
      <c r="V10">
        <v>288</v>
      </c>
      <c r="W10">
        <v>312</v>
      </c>
      <c r="X10">
        <v>85</v>
      </c>
      <c r="Y10">
        <v>24</v>
      </c>
      <c r="Z10">
        <v>81</v>
      </c>
      <c r="AA10" t="s">
        <v>333</v>
      </c>
      <c r="AB10">
        <v>95</v>
      </c>
      <c r="AC10">
        <v>130</v>
      </c>
      <c r="AD10" t="s">
        <v>334</v>
      </c>
      <c r="AE10" t="s">
        <v>887</v>
      </c>
      <c r="AF10" t="s">
        <v>335</v>
      </c>
      <c r="AG10" t="s">
        <v>535</v>
      </c>
      <c r="AH10" t="s">
        <v>335</v>
      </c>
      <c r="AI10">
        <v>38458071</v>
      </c>
      <c r="AJ10" t="s">
        <v>536</v>
      </c>
      <c r="AK10">
        <v>0</v>
      </c>
      <c r="AL10">
        <v>35.8908348</v>
      </c>
      <c r="AM10">
        <v>-117.7440033</v>
      </c>
      <c r="AN10">
        <v>0</v>
      </c>
      <c r="AO10">
        <v>4480</v>
      </c>
      <c r="AP10">
        <v>640</v>
      </c>
      <c r="AQ10" t="s">
        <v>329</v>
      </c>
      <c r="AR10" t="s">
        <v>330</v>
      </c>
      <c r="AS10" t="s">
        <v>331</v>
      </c>
      <c r="AT10" t="s">
        <v>336</v>
      </c>
      <c r="AU10" t="s">
        <v>327</v>
      </c>
      <c r="AV10" t="s">
        <v>537</v>
      </c>
      <c r="AW10">
        <v>1560</v>
      </c>
      <c r="AX10">
        <v>456</v>
      </c>
      <c r="AY10">
        <v>552</v>
      </c>
      <c r="AZ10">
        <v>78</v>
      </c>
      <c r="BA10">
        <v>323</v>
      </c>
      <c r="BB10">
        <v>324</v>
      </c>
      <c r="BC10" t="s">
        <v>333</v>
      </c>
      <c r="BD10">
        <v>95</v>
      </c>
      <c r="BE10">
        <v>220</v>
      </c>
      <c r="BF10" t="s">
        <v>337</v>
      </c>
      <c r="BG10" t="s">
        <v>890</v>
      </c>
      <c r="BH10" t="s">
        <v>335</v>
      </c>
      <c r="BI10" t="s">
        <v>535</v>
      </c>
      <c r="BJ10" t="s">
        <v>335</v>
      </c>
      <c r="BK10">
        <v>38458071</v>
      </c>
      <c r="BL10">
        <v>3.54</v>
      </c>
      <c r="BM10">
        <v>0.188</v>
      </c>
      <c r="BN10" t="s">
        <v>338</v>
      </c>
      <c r="BO10" t="s">
        <v>887</v>
      </c>
      <c r="BP10">
        <v>24</v>
      </c>
      <c r="BQ10">
        <v>54.3</v>
      </c>
      <c r="BR10" t="s">
        <v>331</v>
      </c>
      <c r="BS10" t="s">
        <v>336</v>
      </c>
      <c r="BT10" t="s">
        <v>327</v>
      </c>
      <c r="BU10" t="s">
        <v>533</v>
      </c>
      <c r="BV10" t="s">
        <v>339</v>
      </c>
      <c r="BW10" t="s">
        <v>891</v>
      </c>
      <c r="BX10">
        <v>3.68</v>
      </c>
      <c r="BY10">
        <v>0.188</v>
      </c>
      <c r="BZ10" t="s">
        <v>340</v>
      </c>
      <c r="CA10" t="s">
        <v>887</v>
      </c>
      <c r="CB10">
        <v>24</v>
      </c>
      <c r="CC10">
        <v>54.3</v>
      </c>
      <c r="CD10" t="s">
        <v>331</v>
      </c>
      <c r="CE10" t="s">
        <v>336</v>
      </c>
      <c r="CF10" t="s">
        <v>327</v>
      </c>
      <c r="CG10" t="s">
        <v>533</v>
      </c>
      <c r="CH10" t="s">
        <v>339</v>
      </c>
      <c r="CI10" t="s">
        <v>892</v>
      </c>
      <c r="CJ10">
        <v>4.55</v>
      </c>
      <c r="CL10" t="s">
        <v>345</v>
      </c>
      <c r="CM10" t="s">
        <v>887</v>
      </c>
      <c r="CN10">
        <v>4</v>
      </c>
      <c r="CP10" t="s">
        <v>331</v>
      </c>
      <c r="CQ10" t="s">
        <v>336</v>
      </c>
      <c r="CR10" t="s">
        <v>327</v>
      </c>
      <c r="CS10" t="s">
        <v>889</v>
      </c>
      <c r="CT10" t="s">
        <v>346</v>
      </c>
      <c r="CU10" t="s">
        <v>888</v>
      </c>
      <c r="CV10" t="s">
        <v>893</v>
      </c>
      <c r="CW10" t="s">
        <v>335</v>
      </c>
      <c r="CX10" t="s">
        <v>535</v>
      </c>
      <c r="CY10" t="s">
        <v>335</v>
      </c>
      <c r="CZ10">
        <v>38458071</v>
      </c>
      <c r="EC10">
        <v>3.41</v>
      </c>
      <c r="ED10">
        <v>0.32700000000000001</v>
      </c>
      <c r="EE10" t="s">
        <v>341</v>
      </c>
      <c r="EF10" t="s">
        <v>890</v>
      </c>
      <c r="EG10">
        <v>100</v>
      </c>
      <c r="EH10">
        <v>42.8</v>
      </c>
      <c r="EI10" t="s">
        <v>342</v>
      </c>
      <c r="EJ10" t="s">
        <v>343</v>
      </c>
      <c r="EK10" t="s">
        <v>327</v>
      </c>
      <c r="EL10" t="s">
        <v>538</v>
      </c>
      <c r="EM10" t="s">
        <v>344</v>
      </c>
      <c r="EN10" t="s">
        <v>894</v>
      </c>
    </row>
    <row r="11" spans="1:172" x14ac:dyDescent="0.2">
      <c r="A11" t="s">
        <v>895</v>
      </c>
      <c r="B11" t="s">
        <v>896</v>
      </c>
      <c r="C11" t="s">
        <v>327</v>
      </c>
      <c r="D11" t="s">
        <v>328</v>
      </c>
      <c r="E11" t="s">
        <v>527</v>
      </c>
      <c r="F11">
        <v>6</v>
      </c>
      <c r="G11" t="s">
        <v>139</v>
      </c>
      <c r="H11" t="s">
        <v>528</v>
      </c>
      <c r="I11">
        <v>0</v>
      </c>
      <c r="J11">
        <v>35.892666699999999</v>
      </c>
      <c r="K11">
        <v>-117.7248333</v>
      </c>
      <c r="L11">
        <v>0</v>
      </c>
      <c r="M11">
        <v>8170</v>
      </c>
      <c r="N11">
        <v>280</v>
      </c>
      <c r="O11" t="s">
        <v>329</v>
      </c>
      <c r="P11" t="s">
        <v>330</v>
      </c>
      <c r="Q11" t="s">
        <v>331</v>
      </c>
      <c r="R11" t="s">
        <v>332</v>
      </c>
      <c r="S11" t="s">
        <v>327</v>
      </c>
      <c r="T11" t="s">
        <v>527</v>
      </c>
      <c r="U11">
        <v>672</v>
      </c>
      <c r="V11">
        <v>216</v>
      </c>
      <c r="W11">
        <v>240</v>
      </c>
      <c r="X11">
        <v>83</v>
      </c>
      <c r="Y11">
        <v>24</v>
      </c>
      <c r="Z11">
        <v>274</v>
      </c>
      <c r="AA11" t="s">
        <v>333</v>
      </c>
      <c r="AB11">
        <v>95</v>
      </c>
      <c r="AC11">
        <v>100</v>
      </c>
      <c r="AD11" t="s">
        <v>334</v>
      </c>
      <c r="AE11" t="s">
        <v>895</v>
      </c>
      <c r="AF11" t="s">
        <v>335</v>
      </c>
      <c r="AG11" t="s">
        <v>529</v>
      </c>
      <c r="AH11" t="s">
        <v>335</v>
      </c>
      <c r="AI11">
        <v>38458999</v>
      </c>
      <c r="AJ11" t="s">
        <v>530</v>
      </c>
      <c r="AK11">
        <v>0</v>
      </c>
      <c r="AL11">
        <v>35.895168300000002</v>
      </c>
      <c r="AM11">
        <v>-117.7266693</v>
      </c>
      <c r="AN11">
        <v>0</v>
      </c>
      <c r="AO11">
        <v>7470</v>
      </c>
      <c r="AP11">
        <v>660</v>
      </c>
      <c r="AQ11" t="s">
        <v>329</v>
      </c>
      <c r="AR11" t="s">
        <v>330</v>
      </c>
      <c r="AS11" t="s">
        <v>331</v>
      </c>
      <c r="AT11" t="s">
        <v>336</v>
      </c>
      <c r="AU11" t="s">
        <v>327</v>
      </c>
      <c r="AV11" t="s">
        <v>531</v>
      </c>
      <c r="AW11">
        <v>1584</v>
      </c>
      <c r="AX11">
        <v>432</v>
      </c>
      <c r="AY11">
        <v>480</v>
      </c>
      <c r="AZ11">
        <v>84</v>
      </c>
      <c r="BA11">
        <v>284</v>
      </c>
      <c r="BB11">
        <v>13</v>
      </c>
      <c r="BC11" t="s">
        <v>333</v>
      </c>
      <c r="BD11">
        <v>95</v>
      </c>
      <c r="BE11">
        <v>190</v>
      </c>
      <c r="BF11" t="s">
        <v>337</v>
      </c>
      <c r="BG11" t="s">
        <v>897</v>
      </c>
      <c r="BH11" t="s">
        <v>335</v>
      </c>
      <c r="BI11" t="s">
        <v>529</v>
      </c>
      <c r="BJ11" t="s">
        <v>335</v>
      </c>
      <c r="BK11">
        <v>38458999</v>
      </c>
      <c r="BL11">
        <v>4.05</v>
      </c>
      <c r="BM11">
        <v>0.13200000000000001</v>
      </c>
      <c r="BN11" t="s">
        <v>338</v>
      </c>
      <c r="BO11" t="s">
        <v>895</v>
      </c>
      <c r="BP11">
        <v>40</v>
      </c>
      <c r="BQ11">
        <v>39</v>
      </c>
      <c r="BR11" t="s">
        <v>331</v>
      </c>
      <c r="BS11" t="s">
        <v>336</v>
      </c>
      <c r="BT11" t="s">
        <v>327</v>
      </c>
      <c r="BU11" t="s">
        <v>527</v>
      </c>
      <c r="BV11" t="s">
        <v>339</v>
      </c>
      <c r="BW11" t="s">
        <v>896</v>
      </c>
      <c r="BX11">
        <v>4.28</v>
      </c>
      <c r="BY11">
        <v>0.13100000000000001</v>
      </c>
      <c r="BZ11" t="s">
        <v>340</v>
      </c>
      <c r="CA11" t="s">
        <v>895</v>
      </c>
      <c r="CB11">
        <v>40</v>
      </c>
      <c r="CC11">
        <v>39.1</v>
      </c>
      <c r="CD11" t="s">
        <v>331</v>
      </c>
      <c r="CE11" t="s">
        <v>336</v>
      </c>
      <c r="CF11" t="s">
        <v>327</v>
      </c>
      <c r="CG11" t="s">
        <v>527</v>
      </c>
      <c r="CH11" t="s">
        <v>339</v>
      </c>
      <c r="CI11" t="s">
        <v>898</v>
      </c>
      <c r="CJ11">
        <v>4.16</v>
      </c>
      <c r="CK11">
        <v>0.32800000000000001</v>
      </c>
      <c r="CL11" t="s">
        <v>341</v>
      </c>
      <c r="CM11" t="s">
        <v>897</v>
      </c>
      <c r="CN11">
        <v>116</v>
      </c>
      <c r="CO11">
        <v>42.2</v>
      </c>
      <c r="CP11" t="s">
        <v>342</v>
      </c>
      <c r="CQ11" t="s">
        <v>343</v>
      </c>
      <c r="CR11" t="s">
        <v>327</v>
      </c>
      <c r="CS11" t="s">
        <v>532</v>
      </c>
      <c r="CT11" t="s">
        <v>344</v>
      </c>
      <c r="CU11" t="s">
        <v>899</v>
      </c>
      <c r="CV11" t="s">
        <v>900</v>
      </c>
      <c r="CW11" t="s">
        <v>335</v>
      </c>
      <c r="CX11" t="s">
        <v>529</v>
      </c>
      <c r="CY11" t="s">
        <v>335</v>
      </c>
      <c r="CZ11">
        <v>38458999</v>
      </c>
    </row>
    <row r="12" spans="1:172" x14ac:dyDescent="0.2">
      <c r="A12" t="s">
        <v>901</v>
      </c>
      <c r="B12" t="s">
        <v>902</v>
      </c>
      <c r="C12" t="s">
        <v>327</v>
      </c>
      <c r="D12" t="s">
        <v>328</v>
      </c>
      <c r="E12" t="s">
        <v>903</v>
      </c>
      <c r="F12">
        <v>7</v>
      </c>
      <c r="G12" t="s">
        <v>139</v>
      </c>
      <c r="H12" t="s">
        <v>521</v>
      </c>
      <c r="I12">
        <v>0</v>
      </c>
      <c r="J12">
        <v>35.89</v>
      </c>
      <c r="K12">
        <v>-117.7315</v>
      </c>
      <c r="L12">
        <v>0</v>
      </c>
      <c r="M12">
        <v>4800</v>
      </c>
      <c r="N12">
        <v>270</v>
      </c>
      <c r="O12" t="s">
        <v>329</v>
      </c>
      <c r="P12" t="s">
        <v>330</v>
      </c>
      <c r="Q12" t="s">
        <v>331</v>
      </c>
      <c r="R12" t="s">
        <v>332</v>
      </c>
      <c r="S12" t="s">
        <v>327</v>
      </c>
      <c r="T12" t="s">
        <v>522</v>
      </c>
      <c r="U12">
        <v>648</v>
      </c>
      <c r="V12">
        <v>240</v>
      </c>
      <c r="W12">
        <v>264</v>
      </c>
      <c r="X12">
        <v>83</v>
      </c>
      <c r="Y12">
        <v>17</v>
      </c>
      <c r="Z12">
        <v>85</v>
      </c>
      <c r="AA12" t="s">
        <v>333</v>
      </c>
      <c r="AB12">
        <v>95</v>
      </c>
      <c r="AC12">
        <v>110</v>
      </c>
      <c r="AD12" t="s">
        <v>334</v>
      </c>
      <c r="AE12" t="s">
        <v>901</v>
      </c>
      <c r="AF12" t="s">
        <v>335</v>
      </c>
      <c r="AG12" t="s">
        <v>523</v>
      </c>
      <c r="AH12" t="s">
        <v>335</v>
      </c>
      <c r="AI12">
        <v>38459327</v>
      </c>
      <c r="AJ12" t="s">
        <v>524</v>
      </c>
      <c r="AK12">
        <v>0</v>
      </c>
      <c r="AL12">
        <v>35.882499699999997</v>
      </c>
      <c r="AM12">
        <v>-117.7434998</v>
      </c>
      <c r="AN12">
        <v>0</v>
      </c>
      <c r="AO12">
        <v>3600</v>
      </c>
      <c r="AP12">
        <v>610</v>
      </c>
      <c r="AQ12" t="s">
        <v>329</v>
      </c>
      <c r="AR12" t="s">
        <v>330</v>
      </c>
      <c r="AS12" t="s">
        <v>331</v>
      </c>
      <c r="AT12" t="s">
        <v>336</v>
      </c>
      <c r="AU12" t="s">
        <v>327</v>
      </c>
      <c r="AV12" t="s">
        <v>525</v>
      </c>
      <c r="AW12">
        <v>1488</v>
      </c>
      <c r="AX12">
        <v>432</v>
      </c>
      <c r="AY12">
        <v>480</v>
      </c>
      <c r="AZ12">
        <v>83</v>
      </c>
      <c r="BA12">
        <v>310</v>
      </c>
      <c r="BB12">
        <v>272</v>
      </c>
      <c r="BC12" t="s">
        <v>333</v>
      </c>
      <c r="BD12">
        <v>95</v>
      </c>
      <c r="BE12">
        <v>200</v>
      </c>
      <c r="BF12" t="s">
        <v>337</v>
      </c>
      <c r="BG12" t="s">
        <v>904</v>
      </c>
      <c r="BH12" t="s">
        <v>335</v>
      </c>
      <c r="BI12" t="s">
        <v>523</v>
      </c>
      <c r="BJ12" t="s">
        <v>335</v>
      </c>
      <c r="BK12">
        <v>38459327</v>
      </c>
      <c r="BL12">
        <v>3.88</v>
      </c>
      <c r="BM12">
        <v>0.17</v>
      </c>
      <c r="BN12" t="s">
        <v>338</v>
      </c>
      <c r="BO12" t="s">
        <v>901</v>
      </c>
      <c r="BP12">
        <v>38</v>
      </c>
      <c r="BQ12">
        <v>38</v>
      </c>
      <c r="BR12" t="s">
        <v>331</v>
      </c>
      <c r="BS12" t="s">
        <v>336</v>
      </c>
      <c r="BT12" t="s">
        <v>327</v>
      </c>
      <c r="BU12" t="s">
        <v>522</v>
      </c>
      <c r="BV12" t="s">
        <v>339</v>
      </c>
      <c r="BW12" t="s">
        <v>905</v>
      </c>
      <c r="BX12">
        <v>4.08</v>
      </c>
      <c r="BY12">
        <v>0.17</v>
      </c>
      <c r="BZ12" t="s">
        <v>340</v>
      </c>
      <c r="CA12" t="s">
        <v>901</v>
      </c>
      <c r="CB12">
        <v>38</v>
      </c>
      <c r="CC12">
        <v>38</v>
      </c>
      <c r="CD12" t="s">
        <v>331</v>
      </c>
      <c r="CE12" t="s">
        <v>336</v>
      </c>
      <c r="CF12" t="s">
        <v>327</v>
      </c>
      <c r="CG12" t="s">
        <v>520</v>
      </c>
      <c r="CH12" t="s">
        <v>339</v>
      </c>
      <c r="CI12" t="s">
        <v>906</v>
      </c>
      <c r="CJ12">
        <v>3.97</v>
      </c>
      <c r="CL12" t="s">
        <v>345</v>
      </c>
      <c r="CM12" t="s">
        <v>901</v>
      </c>
      <c r="CN12">
        <v>4</v>
      </c>
      <c r="CP12" t="s">
        <v>331</v>
      </c>
      <c r="CQ12" t="s">
        <v>336</v>
      </c>
      <c r="CR12" t="s">
        <v>327</v>
      </c>
      <c r="CS12" t="s">
        <v>903</v>
      </c>
      <c r="CT12" t="s">
        <v>346</v>
      </c>
      <c r="CU12" t="s">
        <v>902</v>
      </c>
      <c r="CV12" t="s">
        <v>907</v>
      </c>
      <c r="CW12" t="s">
        <v>335</v>
      </c>
      <c r="CX12" t="s">
        <v>523</v>
      </c>
      <c r="CY12" t="s">
        <v>335</v>
      </c>
      <c r="CZ12">
        <v>38459327</v>
      </c>
      <c r="EC12">
        <v>3.7</v>
      </c>
      <c r="ED12">
        <v>0.377</v>
      </c>
      <c r="EE12" t="s">
        <v>341</v>
      </c>
      <c r="EF12" t="s">
        <v>904</v>
      </c>
      <c r="EG12">
        <v>145</v>
      </c>
      <c r="EH12">
        <v>34.4</v>
      </c>
      <c r="EI12" t="s">
        <v>342</v>
      </c>
      <c r="EJ12" t="s">
        <v>343</v>
      </c>
      <c r="EK12" t="s">
        <v>327</v>
      </c>
      <c r="EL12" t="s">
        <v>526</v>
      </c>
      <c r="EM12" t="s">
        <v>344</v>
      </c>
      <c r="EN12" t="s">
        <v>908</v>
      </c>
    </row>
    <row r="13" spans="1:172" x14ac:dyDescent="0.2">
      <c r="A13" t="s">
        <v>909</v>
      </c>
      <c r="B13" t="s">
        <v>910</v>
      </c>
      <c r="C13" t="s">
        <v>327</v>
      </c>
      <c r="D13" t="s">
        <v>328</v>
      </c>
      <c r="E13" t="s">
        <v>513</v>
      </c>
      <c r="F13">
        <v>5</v>
      </c>
      <c r="G13" t="s">
        <v>139</v>
      </c>
      <c r="H13" t="s">
        <v>514</v>
      </c>
      <c r="I13">
        <v>0</v>
      </c>
      <c r="J13">
        <v>35.794833300000001</v>
      </c>
      <c r="K13">
        <v>-117.621</v>
      </c>
      <c r="L13">
        <v>0</v>
      </c>
      <c r="M13">
        <v>4820</v>
      </c>
      <c r="N13">
        <v>250</v>
      </c>
      <c r="O13" t="s">
        <v>329</v>
      </c>
      <c r="P13" t="s">
        <v>330</v>
      </c>
      <c r="Q13" t="s">
        <v>331</v>
      </c>
      <c r="R13" t="s">
        <v>332</v>
      </c>
      <c r="S13" t="s">
        <v>327</v>
      </c>
      <c r="T13" t="s">
        <v>515</v>
      </c>
      <c r="U13">
        <v>600</v>
      </c>
      <c r="V13">
        <v>216</v>
      </c>
      <c r="W13">
        <v>240</v>
      </c>
      <c r="X13">
        <v>82</v>
      </c>
      <c r="Y13">
        <v>27</v>
      </c>
      <c r="Z13">
        <v>69</v>
      </c>
      <c r="AA13" t="s">
        <v>333</v>
      </c>
      <c r="AB13">
        <v>95</v>
      </c>
      <c r="AC13">
        <v>100</v>
      </c>
      <c r="AD13" t="s">
        <v>334</v>
      </c>
      <c r="AE13" t="s">
        <v>909</v>
      </c>
      <c r="AF13" t="s">
        <v>335</v>
      </c>
      <c r="AG13" t="s">
        <v>516</v>
      </c>
      <c r="AH13" t="s">
        <v>335</v>
      </c>
      <c r="AI13">
        <v>38462063</v>
      </c>
      <c r="AJ13" t="s">
        <v>514</v>
      </c>
      <c r="AK13">
        <v>0</v>
      </c>
      <c r="AL13">
        <v>35.792667399999999</v>
      </c>
      <c r="AM13">
        <v>-117.6228333</v>
      </c>
      <c r="AN13">
        <v>0</v>
      </c>
      <c r="AO13">
        <v>3700</v>
      </c>
      <c r="AP13">
        <v>490</v>
      </c>
      <c r="AQ13" t="s">
        <v>329</v>
      </c>
      <c r="AR13" t="s">
        <v>330</v>
      </c>
      <c r="AS13" t="s">
        <v>331</v>
      </c>
      <c r="AT13" t="s">
        <v>336</v>
      </c>
      <c r="AU13" t="s">
        <v>327</v>
      </c>
      <c r="AV13" t="s">
        <v>517</v>
      </c>
      <c r="AW13">
        <v>1176</v>
      </c>
      <c r="AX13">
        <v>408</v>
      </c>
      <c r="AY13">
        <v>408</v>
      </c>
      <c r="AZ13">
        <v>82</v>
      </c>
      <c r="BA13">
        <v>348</v>
      </c>
      <c r="BB13">
        <v>330</v>
      </c>
      <c r="BC13" t="s">
        <v>333</v>
      </c>
      <c r="BD13">
        <v>95</v>
      </c>
      <c r="BE13">
        <v>170</v>
      </c>
      <c r="BF13" t="s">
        <v>337</v>
      </c>
      <c r="BG13" t="s">
        <v>911</v>
      </c>
      <c r="BH13" t="s">
        <v>335</v>
      </c>
      <c r="BI13" t="s">
        <v>516</v>
      </c>
      <c r="BJ13" t="s">
        <v>335</v>
      </c>
      <c r="BK13">
        <v>38462063</v>
      </c>
      <c r="BL13">
        <v>3.84</v>
      </c>
      <c r="BN13" t="s">
        <v>345</v>
      </c>
      <c r="BO13" t="s">
        <v>911</v>
      </c>
      <c r="BP13">
        <v>6</v>
      </c>
      <c r="BR13" t="s">
        <v>342</v>
      </c>
      <c r="BS13" t="s">
        <v>343</v>
      </c>
      <c r="BT13" t="s">
        <v>327</v>
      </c>
      <c r="BU13" t="s">
        <v>518</v>
      </c>
      <c r="BV13" t="s">
        <v>346</v>
      </c>
      <c r="BW13" t="s">
        <v>910</v>
      </c>
      <c r="BX13">
        <v>3.98</v>
      </c>
      <c r="BY13">
        <v>0.187</v>
      </c>
      <c r="BZ13" t="s">
        <v>340</v>
      </c>
      <c r="CA13" t="s">
        <v>909</v>
      </c>
      <c r="CB13">
        <v>48</v>
      </c>
      <c r="CC13">
        <v>39.4</v>
      </c>
      <c r="CD13" t="s">
        <v>331</v>
      </c>
      <c r="CE13" t="s">
        <v>336</v>
      </c>
      <c r="CF13" t="s">
        <v>327</v>
      </c>
      <c r="CG13" t="s">
        <v>513</v>
      </c>
      <c r="CH13" t="s">
        <v>339</v>
      </c>
      <c r="CI13" t="s">
        <v>912</v>
      </c>
      <c r="CJ13">
        <v>3.65</v>
      </c>
      <c r="CK13">
        <v>0.25</v>
      </c>
      <c r="CL13" t="s">
        <v>338</v>
      </c>
      <c r="CM13" t="s">
        <v>911</v>
      </c>
      <c r="CN13">
        <v>15</v>
      </c>
      <c r="CO13">
        <v>67.599999999999994</v>
      </c>
      <c r="CP13" t="s">
        <v>342</v>
      </c>
      <c r="CQ13" t="s">
        <v>343</v>
      </c>
      <c r="CR13" t="s">
        <v>327</v>
      </c>
      <c r="CS13" t="s">
        <v>519</v>
      </c>
      <c r="CT13" t="s">
        <v>344</v>
      </c>
      <c r="CU13" t="s">
        <v>913</v>
      </c>
      <c r="CV13" t="s">
        <v>914</v>
      </c>
      <c r="CW13" t="s">
        <v>335</v>
      </c>
      <c r="CX13" t="s">
        <v>516</v>
      </c>
      <c r="CY13" t="s">
        <v>335</v>
      </c>
      <c r="CZ13">
        <v>38462063</v>
      </c>
      <c r="EC13">
        <v>3.93</v>
      </c>
      <c r="ED13">
        <v>0.27300000000000002</v>
      </c>
      <c r="EE13" t="s">
        <v>341</v>
      </c>
      <c r="EF13" t="s">
        <v>911</v>
      </c>
      <c r="EG13">
        <v>129</v>
      </c>
      <c r="EH13">
        <v>36.299999999999997</v>
      </c>
      <c r="EI13" t="s">
        <v>342</v>
      </c>
      <c r="EJ13" t="s">
        <v>343</v>
      </c>
      <c r="EK13" t="s">
        <v>327</v>
      </c>
      <c r="EL13" t="s">
        <v>519</v>
      </c>
      <c r="EM13" t="s">
        <v>344</v>
      </c>
      <c r="EN13" t="s">
        <v>915</v>
      </c>
    </row>
    <row r="14" spans="1:172" x14ac:dyDescent="0.2">
      <c r="A14" t="s">
        <v>916</v>
      </c>
      <c r="B14" t="s">
        <v>917</v>
      </c>
      <c r="C14" t="s">
        <v>327</v>
      </c>
      <c r="D14" t="s">
        <v>328</v>
      </c>
      <c r="E14" t="s">
        <v>505</v>
      </c>
      <c r="F14">
        <v>5</v>
      </c>
      <c r="G14" t="s">
        <v>139</v>
      </c>
      <c r="H14" t="s">
        <v>506</v>
      </c>
      <c r="I14">
        <v>0</v>
      </c>
      <c r="J14">
        <v>35.895333299999997</v>
      </c>
      <c r="K14">
        <v>-117.7336667</v>
      </c>
      <c r="L14">
        <v>0</v>
      </c>
      <c r="M14">
        <v>2100</v>
      </c>
      <c r="N14">
        <v>190</v>
      </c>
      <c r="O14" t="s">
        <v>329</v>
      </c>
      <c r="P14" t="s">
        <v>330</v>
      </c>
      <c r="Q14" t="s">
        <v>331</v>
      </c>
      <c r="R14" t="s">
        <v>332</v>
      </c>
      <c r="S14" t="s">
        <v>327</v>
      </c>
      <c r="T14" t="s">
        <v>507</v>
      </c>
      <c r="U14">
        <v>480</v>
      </c>
      <c r="V14">
        <v>240</v>
      </c>
      <c r="W14">
        <v>264</v>
      </c>
      <c r="X14">
        <v>77</v>
      </c>
      <c r="Y14">
        <v>19</v>
      </c>
      <c r="Z14">
        <v>267</v>
      </c>
      <c r="AA14" t="s">
        <v>333</v>
      </c>
      <c r="AB14">
        <v>95</v>
      </c>
      <c r="AC14">
        <v>110</v>
      </c>
      <c r="AD14" t="s">
        <v>334</v>
      </c>
      <c r="AE14" t="s">
        <v>916</v>
      </c>
      <c r="AF14" t="s">
        <v>335</v>
      </c>
      <c r="AG14" t="s">
        <v>508</v>
      </c>
      <c r="AH14" t="s">
        <v>335</v>
      </c>
      <c r="AI14">
        <v>38462679</v>
      </c>
      <c r="AJ14" t="s">
        <v>509</v>
      </c>
      <c r="AK14">
        <v>0</v>
      </c>
      <c r="AL14">
        <v>35.896499599999999</v>
      </c>
      <c r="AM14">
        <v>-117.73416899999999</v>
      </c>
      <c r="AN14">
        <v>0</v>
      </c>
      <c r="AO14">
        <v>1760</v>
      </c>
      <c r="AP14">
        <v>330</v>
      </c>
      <c r="AQ14" t="s">
        <v>329</v>
      </c>
      <c r="AR14" t="s">
        <v>330</v>
      </c>
      <c r="AS14" t="s">
        <v>331</v>
      </c>
      <c r="AT14" t="s">
        <v>336</v>
      </c>
      <c r="AU14" t="s">
        <v>327</v>
      </c>
      <c r="AV14" t="s">
        <v>510</v>
      </c>
      <c r="AW14">
        <v>792</v>
      </c>
      <c r="AX14">
        <v>360</v>
      </c>
      <c r="AY14">
        <v>408</v>
      </c>
      <c r="AZ14">
        <v>87</v>
      </c>
      <c r="BA14">
        <v>50</v>
      </c>
      <c r="BB14">
        <v>88</v>
      </c>
      <c r="BC14" t="s">
        <v>333</v>
      </c>
      <c r="BD14">
        <v>95</v>
      </c>
      <c r="BE14">
        <v>170</v>
      </c>
      <c r="BF14" t="s">
        <v>337</v>
      </c>
      <c r="BG14" t="s">
        <v>918</v>
      </c>
      <c r="BH14" t="s">
        <v>335</v>
      </c>
      <c r="BI14" t="s">
        <v>508</v>
      </c>
      <c r="BJ14" t="s">
        <v>335</v>
      </c>
      <c r="BK14">
        <v>38462679</v>
      </c>
      <c r="BL14">
        <v>4.12</v>
      </c>
      <c r="BN14" t="s">
        <v>345</v>
      </c>
      <c r="BO14" t="s">
        <v>918</v>
      </c>
      <c r="BP14">
        <v>6</v>
      </c>
      <c r="BR14" t="s">
        <v>342</v>
      </c>
      <c r="BS14" t="s">
        <v>343</v>
      </c>
      <c r="BT14" t="s">
        <v>327</v>
      </c>
      <c r="BU14" t="s">
        <v>511</v>
      </c>
      <c r="BV14" t="s">
        <v>346</v>
      </c>
      <c r="BW14" t="s">
        <v>917</v>
      </c>
      <c r="BX14">
        <v>4.2699999999999996</v>
      </c>
      <c r="BY14">
        <v>0.218</v>
      </c>
      <c r="BZ14" t="s">
        <v>340</v>
      </c>
      <c r="CA14" t="s">
        <v>916</v>
      </c>
      <c r="CB14">
        <v>35</v>
      </c>
      <c r="CC14">
        <v>35.6</v>
      </c>
      <c r="CD14" t="s">
        <v>331</v>
      </c>
      <c r="CE14" t="s">
        <v>336</v>
      </c>
      <c r="CF14" t="s">
        <v>327</v>
      </c>
      <c r="CG14" t="s">
        <v>505</v>
      </c>
      <c r="CH14" t="s">
        <v>339</v>
      </c>
      <c r="CI14" t="s">
        <v>919</v>
      </c>
      <c r="CJ14">
        <v>4.04</v>
      </c>
      <c r="CK14">
        <v>0.218</v>
      </c>
      <c r="CL14" t="s">
        <v>338</v>
      </c>
      <c r="CM14" t="s">
        <v>916</v>
      </c>
      <c r="CN14">
        <v>35</v>
      </c>
      <c r="CO14">
        <v>35.6</v>
      </c>
      <c r="CP14" t="s">
        <v>331</v>
      </c>
      <c r="CQ14" t="s">
        <v>336</v>
      </c>
      <c r="CR14" t="s">
        <v>327</v>
      </c>
      <c r="CS14" t="s">
        <v>505</v>
      </c>
      <c r="CT14" t="s">
        <v>339</v>
      </c>
      <c r="CU14" t="s">
        <v>920</v>
      </c>
      <c r="CV14" t="s">
        <v>921</v>
      </c>
      <c r="CW14" t="s">
        <v>335</v>
      </c>
      <c r="CX14" t="s">
        <v>508</v>
      </c>
      <c r="CY14" t="s">
        <v>335</v>
      </c>
      <c r="CZ14">
        <v>38462679</v>
      </c>
      <c r="EC14">
        <v>4.22</v>
      </c>
      <c r="ED14">
        <v>0.28000000000000003</v>
      </c>
      <c r="EE14" t="s">
        <v>341</v>
      </c>
      <c r="EF14" t="s">
        <v>918</v>
      </c>
      <c r="EG14">
        <v>127</v>
      </c>
      <c r="EH14">
        <v>42.6</v>
      </c>
      <c r="EI14" t="s">
        <v>342</v>
      </c>
      <c r="EJ14" t="s">
        <v>343</v>
      </c>
      <c r="EK14" t="s">
        <v>327</v>
      </c>
      <c r="EL14" t="s">
        <v>512</v>
      </c>
      <c r="EM14" t="s">
        <v>344</v>
      </c>
      <c r="EN14" t="s">
        <v>922</v>
      </c>
    </row>
    <row r="15" spans="1:172" x14ac:dyDescent="0.2">
      <c r="A15" t="s">
        <v>923</v>
      </c>
      <c r="B15" t="s">
        <v>924</v>
      </c>
      <c r="C15" t="s">
        <v>327</v>
      </c>
      <c r="D15" t="s">
        <v>328</v>
      </c>
      <c r="E15" t="s">
        <v>499</v>
      </c>
      <c r="F15">
        <v>8</v>
      </c>
      <c r="G15" t="s">
        <v>139</v>
      </c>
      <c r="H15" t="s">
        <v>500</v>
      </c>
      <c r="I15">
        <v>0</v>
      </c>
      <c r="J15">
        <v>35.883166699999997</v>
      </c>
      <c r="K15">
        <v>-117.7236667</v>
      </c>
      <c r="L15">
        <v>0</v>
      </c>
      <c r="M15">
        <v>4310</v>
      </c>
      <c r="N15">
        <v>250</v>
      </c>
      <c r="O15" t="s">
        <v>329</v>
      </c>
      <c r="P15" t="s">
        <v>330</v>
      </c>
      <c r="Q15" t="s">
        <v>331</v>
      </c>
      <c r="R15" t="s">
        <v>332</v>
      </c>
      <c r="S15" t="s">
        <v>327</v>
      </c>
      <c r="T15" t="s">
        <v>499</v>
      </c>
      <c r="U15">
        <v>624</v>
      </c>
      <c r="V15">
        <v>192</v>
      </c>
      <c r="W15">
        <v>240</v>
      </c>
      <c r="X15">
        <v>83</v>
      </c>
      <c r="Y15">
        <v>351</v>
      </c>
      <c r="Z15">
        <v>303</v>
      </c>
      <c r="AA15" t="s">
        <v>333</v>
      </c>
      <c r="AB15">
        <v>95</v>
      </c>
      <c r="AC15">
        <v>100</v>
      </c>
      <c r="AD15" t="s">
        <v>334</v>
      </c>
      <c r="AE15" t="s">
        <v>923</v>
      </c>
      <c r="AF15" t="s">
        <v>335</v>
      </c>
      <c r="AG15" t="s">
        <v>501</v>
      </c>
      <c r="AH15" t="s">
        <v>335</v>
      </c>
      <c r="AI15">
        <v>38464799</v>
      </c>
      <c r="AJ15" t="s">
        <v>502</v>
      </c>
      <c r="AK15">
        <v>0</v>
      </c>
      <c r="AL15">
        <v>35.883335099999996</v>
      </c>
      <c r="AM15">
        <v>-117.7243347</v>
      </c>
      <c r="AN15">
        <v>0</v>
      </c>
      <c r="AO15">
        <v>3780</v>
      </c>
      <c r="AP15">
        <v>540</v>
      </c>
      <c r="AQ15" t="s">
        <v>329</v>
      </c>
      <c r="AR15" t="s">
        <v>330</v>
      </c>
      <c r="AS15" t="s">
        <v>331</v>
      </c>
      <c r="AT15" t="s">
        <v>336</v>
      </c>
      <c r="AU15" t="s">
        <v>327</v>
      </c>
      <c r="AV15" t="s">
        <v>503</v>
      </c>
      <c r="AW15">
        <v>1296</v>
      </c>
      <c r="AX15">
        <v>384</v>
      </c>
      <c r="AY15">
        <v>432</v>
      </c>
      <c r="AZ15">
        <v>85</v>
      </c>
      <c r="BA15">
        <v>349</v>
      </c>
      <c r="BB15">
        <v>320</v>
      </c>
      <c r="BC15" t="s">
        <v>333</v>
      </c>
      <c r="BD15">
        <v>95</v>
      </c>
      <c r="BE15">
        <v>180</v>
      </c>
      <c r="BF15" t="s">
        <v>337</v>
      </c>
      <c r="BG15" t="s">
        <v>925</v>
      </c>
      <c r="BH15" t="s">
        <v>335</v>
      </c>
      <c r="BI15" t="s">
        <v>501</v>
      </c>
      <c r="BJ15" t="s">
        <v>335</v>
      </c>
      <c r="BK15">
        <v>38464799</v>
      </c>
      <c r="BL15">
        <v>3.28</v>
      </c>
      <c r="BM15">
        <v>0.154</v>
      </c>
      <c r="BN15" t="s">
        <v>340</v>
      </c>
      <c r="BO15" t="s">
        <v>923</v>
      </c>
      <c r="BP15">
        <v>35</v>
      </c>
      <c r="BQ15">
        <v>34.6</v>
      </c>
      <c r="BR15" t="s">
        <v>331</v>
      </c>
      <c r="BS15" t="s">
        <v>336</v>
      </c>
      <c r="BT15" t="s">
        <v>327</v>
      </c>
      <c r="BU15" t="s">
        <v>499</v>
      </c>
      <c r="BV15" t="s">
        <v>339</v>
      </c>
      <c r="BW15" t="s">
        <v>924</v>
      </c>
      <c r="BX15">
        <v>3.22</v>
      </c>
      <c r="BY15">
        <v>0.218</v>
      </c>
      <c r="BZ15" t="s">
        <v>338</v>
      </c>
      <c r="CA15" t="s">
        <v>925</v>
      </c>
      <c r="CB15">
        <v>23</v>
      </c>
      <c r="CC15">
        <v>53</v>
      </c>
      <c r="CD15" t="s">
        <v>342</v>
      </c>
      <c r="CE15" t="s">
        <v>343</v>
      </c>
      <c r="CF15" t="s">
        <v>327</v>
      </c>
      <c r="CG15" t="s">
        <v>504</v>
      </c>
      <c r="CH15" t="s">
        <v>344</v>
      </c>
      <c r="CI15" t="s">
        <v>926</v>
      </c>
      <c r="CJ15">
        <v>3.09</v>
      </c>
      <c r="CK15">
        <v>0.29099999999999998</v>
      </c>
      <c r="CL15" t="s">
        <v>341</v>
      </c>
      <c r="CM15" t="s">
        <v>925</v>
      </c>
      <c r="CN15">
        <v>48</v>
      </c>
      <c r="CO15">
        <v>41.8</v>
      </c>
      <c r="CP15" t="s">
        <v>342</v>
      </c>
      <c r="CQ15" t="s">
        <v>343</v>
      </c>
      <c r="CR15" t="s">
        <v>327</v>
      </c>
      <c r="CS15" t="s">
        <v>504</v>
      </c>
      <c r="CT15" t="s">
        <v>344</v>
      </c>
      <c r="CU15" t="s">
        <v>927</v>
      </c>
      <c r="CV15" t="s">
        <v>928</v>
      </c>
      <c r="CW15" t="s">
        <v>335</v>
      </c>
      <c r="CX15" t="s">
        <v>501</v>
      </c>
      <c r="CY15" t="s">
        <v>335</v>
      </c>
      <c r="CZ15">
        <v>38464799</v>
      </c>
    </row>
    <row r="16" spans="1:172" x14ac:dyDescent="0.2">
      <c r="A16" t="s">
        <v>929</v>
      </c>
      <c r="B16" t="s">
        <v>930</v>
      </c>
      <c r="C16" t="s">
        <v>327</v>
      </c>
      <c r="D16" t="s">
        <v>328</v>
      </c>
      <c r="E16" t="s">
        <v>491</v>
      </c>
      <c r="F16">
        <v>5</v>
      </c>
      <c r="G16" t="s">
        <v>139</v>
      </c>
      <c r="H16" t="s">
        <v>492</v>
      </c>
      <c r="I16">
        <v>0</v>
      </c>
      <c r="J16">
        <v>35.871666699999999</v>
      </c>
      <c r="K16">
        <v>-117.7168333</v>
      </c>
      <c r="L16">
        <v>0</v>
      </c>
      <c r="M16">
        <v>7740</v>
      </c>
      <c r="N16">
        <v>270</v>
      </c>
      <c r="O16" t="s">
        <v>329</v>
      </c>
      <c r="P16" t="s">
        <v>330</v>
      </c>
      <c r="Q16" t="s">
        <v>331</v>
      </c>
      <c r="R16" t="s">
        <v>332</v>
      </c>
      <c r="S16" t="s">
        <v>327</v>
      </c>
      <c r="T16" t="s">
        <v>493</v>
      </c>
      <c r="U16">
        <v>672</v>
      </c>
      <c r="V16">
        <v>216</v>
      </c>
      <c r="W16">
        <v>240</v>
      </c>
      <c r="X16">
        <v>84</v>
      </c>
      <c r="Y16">
        <v>4</v>
      </c>
      <c r="Z16">
        <v>286</v>
      </c>
      <c r="AA16" t="s">
        <v>333</v>
      </c>
      <c r="AB16">
        <v>95</v>
      </c>
      <c r="AC16">
        <v>100</v>
      </c>
      <c r="AD16" t="s">
        <v>334</v>
      </c>
      <c r="AE16" t="s">
        <v>929</v>
      </c>
      <c r="AF16" t="s">
        <v>335</v>
      </c>
      <c r="AG16" t="s">
        <v>494</v>
      </c>
      <c r="AH16" t="s">
        <v>335</v>
      </c>
      <c r="AI16">
        <v>38466343</v>
      </c>
      <c r="AJ16" t="s">
        <v>495</v>
      </c>
      <c r="AK16">
        <v>0</v>
      </c>
      <c r="AL16">
        <v>35.8708344</v>
      </c>
      <c r="AM16">
        <v>-117.7138367</v>
      </c>
      <c r="AN16">
        <v>0</v>
      </c>
      <c r="AO16">
        <v>6770</v>
      </c>
      <c r="AP16">
        <v>600</v>
      </c>
      <c r="AQ16" t="s">
        <v>329</v>
      </c>
      <c r="AR16" t="s">
        <v>330</v>
      </c>
      <c r="AS16" t="s">
        <v>331</v>
      </c>
      <c r="AT16" t="s">
        <v>336</v>
      </c>
      <c r="AU16" t="s">
        <v>327</v>
      </c>
      <c r="AV16" t="s">
        <v>496</v>
      </c>
      <c r="AW16">
        <v>1440</v>
      </c>
      <c r="AX16">
        <v>408</v>
      </c>
      <c r="AY16">
        <v>480</v>
      </c>
      <c r="AZ16">
        <v>83</v>
      </c>
      <c r="BA16">
        <v>287</v>
      </c>
      <c r="BB16">
        <v>354</v>
      </c>
      <c r="BC16" t="s">
        <v>333</v>
      </c>
      <c r="BD16">
        <v>95</v>
      </c>
      <c r="BE16">
        <v>200</v>
      </c>
      <c r="BF16" t="s">
        <v>337</v>
      </c>
      <c r="BG16" t="s">
        <v>931</v>
      </c>
      <c r="BH16" t="s">
        <v>335</v>
      </c>
      <c r="BI16" t="s">
        <v>494</v>
      </c>
      <c r="BJ16" t="s">
        <v>335</v>
      </c>
      <c r="BK16">
        <v>38466343</v>
      </c>
      <c r="BL16">
        <v>3.98</v>
      </c>
      <c r="BN16" t="s">
        <v>345</v>
      </c>
      <c r="BO16" t="s">
        <v>931</v>
      </c>
      <c r="BP16">
        <v>6</v>
      </c>
      <c r="BR16" t="s">
        <v>342</v>
      </c>
      <c r="BS16" t="s">
        <v>343</v>
      </c>
      <c r="BT16" t="s">
        <v>327</v>
      </c>
      <c r="BU16" t="s">
        <v>497</v>
      </c>
      <c r="BV16" t="s">
        <v>346</v>
      </c>
      <c r="BW16" t="s">
        <v>930</v>
      </c>
      <c r="BX16">
        <v>4.29</v>
      </c>
      <c r="BY16">
        <v>0.13800000000000001</v>
      </c>
      <c r="BZ16" t="s">
        <v>340</v>
      </c>
      <c r="CA16" t="s">
        <v>929</v>
      </c>
      <c r="CB16">
        <v>36</v>
      </c>
      <c r="CC16">
        <v>44.8</v>
      </c>
      <c r="CD16" t="s">
        <v>331</v>
      </c>
      <c r="CE16" t="s">
        <v>336</v>
      </c>
      <c r="CF16" t="s">
        <v>327</v>
      </c>
      <c r="CG16" t="s">
        <v>493</v>
      </c>
      <c r="CH16" t="s">
        <v>339</v>
      </c>
      <c r="CI16" t="s">
        <v>932</v>
      </c>
      <c r="CJ16">
        <v>4.0599999999999996</v>
      </c>
      <c r="CK16">
        <v>0.13800000000000001</v>
      </c>
      <c r="CL16" t="s">
        <v>338</v>
      </c>
      <c r="CM16" t="s">
        <v>929</v>
      </c>
      <c r="CN16">
        <v>36</v>
      </c>
      <c r="CO16">
        <v>44.8</v>
      </c>
      <c r="CP16" t="s">
        <v>331</v>
      </c>
      <c r="CQ16" t="s">
        <v>336</v>
      </c>
      <c r="CR16" t="s">
        <v>327</v>
      </c>
      <c r="CS16" t="s">
        <v>491</v>
      </c>
      <c r="CT16" t="s">
        <v>339</v>
      </c>
      <c r="CU16" t="s">
        <v>933</v>
      </c>
      <c r="CV16" t="s">
        <v>934</v>
      </c>
      <c r="CW16" t="s">
        <v>335</v>
      </c>
      <c r="CX16" t="s">
        <v>494</v>
      </c>
      <c r="CY16" t="s">
        <v>335</v>
      </c>
      <c r="CZ16">
        <v>38466343</v>
      </c>
      <c r="EC16">
        <v>4.1900000000000004</v>
      </c>
      <c r="ED16">
        <v>0.27500000000000002</v>
      </c>
      <c r="EE16" t="s">
        <v>341</v>
      </c>
      <c r="EF16" t="s">
        <v>931</v>
      </c>
      <c r="EG16">
        <v>129</v>
      </c>
      <c r="EH16">
        <v>41.1</v>
      </c>
      <c r="EI16" t="s">
        <v>342</v>
      </c>
      <c r="EJ16" t="s">
        <v>343</v>
      </c>
      <c r="EK16" t="s">
        <v>327</v>
      </c>
      <c r="EL16" t="s">
        <v>498</v>
      </c>
      <c r="EM16" t="s">
        <v>344</v>
      </c>
      <c r="EN16" t="s">
        <v>935</v>
      </c>
    </row>
    <row r="17" spans="1:144" x14ac:dyDescent="0.2">
      <c r="A17" t="s">
        <v>936</v>
      </c>
      <c r="B17" t="s">
        <v>937</v>
      </c>
      <c r="C17" t="s">
        <v>327</v>
      </c>
      <c r="D17" t="s">
        <v>328</v>
      </c>
      <c r="E17" t="s">
        <v>484</v>
      </c>
      <c r="F17">
        <v>6</v>
      </c>
      <c r="G17" t="s">
        <v>139</v>
      </c>
      <c r="H17" t="s">
        <v>485</v>
      </c>
      <c r="I17">
        <v>0</v>
      </c>
      <c r="J17">
        <v>35.902166700000002</v>
      </c>
      <c r="K17">
        <v>-117.7295</v>
      </c>
      <c r="L17">
        <v>0</v>
      </c>
      <c r="M17">
        <v>4270</v>
      </c>
      <c r="N17">
        <v>220</v>
      </c>
      <c r="O17" t="s">
        <v>329</v>
      </c>
      <c r="P17" t="s">
        <v>330</v>
      </c>
      <c r="Q17" t="s">
        <v>331</v>
      </c>
      <c r="R17" t="s">
        <v>332</v>
      </c>
      <c r="S17" t="s">
        <v>327</v>
      </c>
      <c r="T17" t="s">
        <v>486</v>
      </c>
      <c r="U17">
        <v>528</v>
      </c>
      <c r="V17">
        <v>192</v>
      </c>
      <c r="W17">
        <v>192</v>
      </c>
      <c r="X17">
        <v>81</v>
      </c>
      <c r="Y17">
        <v>22</v>
      </c>
      <c r="Z17">
        <v>270</v>
      </c>
      <c r="AA17" t="s">
        <v>333</v>
      </c>
      <c r="AB17">
        <v>95</v>
      </c>
      <c r="AC17">
        <v>80</v>
      </c>
      <c r="AD17" t="s">
        <v>334</v>
      </c>
      <c r="AE17" t="s">
        <v>936</v>
      </c>
      <c r="AF17" t="s">
        <v>335</v>
      </c>
      <c r="AG17" t="s">
        <v>487</v>
      </c>
      <c r="AH17" t="s">
        <v>335</v>
      </c>
      <c r="AI17">
        <v>38466495</v>
      </c>
      <c r="AJ17" t="s">
        <v>488</v>
      </c>
      <c r="AK17">
        <v>0</v>
      </c>
      <c r="AL17">
        <v>35.899665800000001</v>
      </c>
      <c r="AM17">
        <v>-117.7346649</v>
      </c>
      <c r="AN17">
        <v>0</v>
      </c>
      <c r="AO17">
        <v>3010</v>
      </c>
      <c r="AP17">
        <v>800</v>
      </c>
      <c r="AQ17" t="s">
        <v>329</v>
      </c>
      <c r="AR17" t="s">
        <v>330</v>
      </c>
      <c r="AS17" t="s">
        <v>331</v>
      </c>
      <c r="AT17" t="s">
        <v>336</v>
      </c>
      <c r="AU17" t="s">
        <v>327</v>
      </c>
      <c r="AV17" t="s">
        <v>489</v>
      </c>
      <c r="AW17">
        <v>1920</v>
      </c>
      <c r="AX17">
        <v>432</v>
      </c>
      <c r="AY17">
        <v>504</v>
      </c>
      <c r="AZ17">
        <v>84</v>
      </c>
      <c r="BA17">
        <v>316</v>
      </c>
      <c r="BB17">
        <v>320</v>
      </c>
      <c r="BC17" t="s">
        <v>333</v>
      </c>
      <c r="BD17">
        <v>95</v>
      </c>
      <c r="BE17">
        <v>200</v>
      </c>
      <c r="BF17" t="s">
        <v>337</v>
      </c>
      <c r="BG17" t="s">
        <v>938</v>
      </c>
      <c r="BH17" t="s">
        <v>335</v>
      </c>
      <c r="BI17" t="s">
        <v>487</v>
      </c>
      <c r="BJ17" t="s">
        <v>335</v>
      </c>
      <c r="BK17">
        <v>38466495</v>
      </c>
      <c r="BL17">
        <v>3.96</v>
      </c>
      <c r="BN17" t="s">
        <v>345</v>
      </c>
      <c r="BO17" t="s">
        <v>936</v>
      </c>
      <c r="BP17">
        <v>6</v>
      </c>
      <c r="BR17" t="s">
        <v>331</v>
      </c>
      <c r="BS17" t="s">
        <v>336</v>
      </c>
      <c r="BT17" t="s">
        <v>327</v>
      </c>
      <c r="BU17" t="s">
        <v>484</v>
      </c>
      <c r="BV17" t="s">
        <v>346</v>
      </c>
      <c r="BW17" t="s">
        <v>937</v>
      </c>
      <c r="BX17">
        <v>4.01</v>
      </c>
      <c r="BY17">
        <v>0.18099999999999999</v>
      </c>
      <c r="BZ17" t="s">
        <v>340</v>
      </c>
      <c r="CA17" t="s">
        <v>936</v>
      </c>
      <c r="CB17">
        <v>22</v>
      </c>
      <c r="CC17">
        <v>56.4</v>
      </c>
      <c r="CD17" t="s">
        <v>331</v>
      </c>
      <c r="CE17" t="s">
        <v>336</v>
      </c>
      <c r="CF17" t="s">
        <v>327</v>
      </c>
      <c r="CG17" t="s">
        <v>486</v>
      </c>
      <c r="CH17" t="s">
        <v>339</v>
      </c>
      <c r="CI17" t="s">
        <v>939</v>
      </c>
      <c r="CJ17">
        <v>3.74</v>
      </c>
      <c r="CK17">
        <v>0.22500000000000001</v>
      </c>
      <c r="CL17" t="s">
        <v>338</v>
      </c>
      <c r="CM17" t="s">
        <v>938</v>
      </c>
      <c r="CN17">
        <v>15</v>
      </c>
      <c r="CO17">
        <v>96.1</v>
      </c>
      <c r="CP17" t="s">
        <v>342</v>
      </c>
      <c r="CQ17" t="s">
        <v>343</v>
      </c>
      <c r="CR17" t="s">
        <v>327</v>
      </c>
      <c r="CS17" t="s">
        <v>490</v>
      </c>
      <c r="CT17" t="s">
        <v>344</v>
      </c>
      <c r="CU17" t="s">
        <v>940</v>
      </c>
      <c r="CV17" t="s">
        <v>941</v>
      </c>
      <c r="CW17" t="s">
        <v>335</v>
      </c>
      <c r="CX17" t="s">
        <v>487</v>
      </c>
      <c r="CY17" t="s">
        <v>335</v>
      </c>
      <c r="CZ17">
        <v>38466495</v>
      </c>
      <c r="EC17">
        <v>3.88</v>
      </c>
      <c r="ED17">
        <v>0.26900000000000002</v>
      </c>
      <c r="EE17" t="s">
        <v>341</v>
      </c>
      <c r="EF17" t="s">
        <v>938</v>
      </c>
      <c r="EG17">
        <v>128</v>
      </c>
      <c r="EH17">
        <v>42.6</v>
      </c>
      <c r="EI17" t="s">
        <v>342</v>
      </c>
      <c r="EJ17" t="s">
        <v>343</v>
      </c>
      <c r="EK17" t="s">
        <v>327</v>
      </c>
      <c r="EL17" t="s">
        <v>490</v>
      </c>
      <c r="EM17" t="s">
        <v>344</v>
      </c>
      <c r="EN17" t="s">
        <v>942</v>
      </c>
    </row>
    <row r="18" spans="1:144" x14ac:dyDescent="0.2">
      <c r="A18" t="s">
        <v>943</v>
      </c>
      <c r="B18" t="s">
        <v>944</v>
      </c>
      <c r="C18" t="s">
        <v>327</v>
      </c>
      <c r="D18" t="s">
        <v>328</v>
      </c>
      <c r="E18" t="s">
        <v>478</v>
      </c>
      <c r="F18">
        <v>7</v>
      </c>
      <c r="G18" t="s">
        <v>139</v>
      </c>
      <c r="H18" t="s">
        <v>479</v>
      </c>
      <c r="I18">
        <v>0</v>
      </c>
      <c r="J18">
        <v>35.669499999999999</v>
      </c>
      <c r="K18">
        <v>-117.51600000000001</v>
      </c>
      <c r="L18">
        <v>0</v>
      </c>
      <c r="M18">
        <v>5050</v>
      </c>
      <c r="N18">
        <v>350</v>
      </c>
      <c r="O18" t="s">
        <v>329</v>
      </c>
      <c r="P18" t="s">
        <v>330</v>
      </c>
      <c r="Q18" t="s">
        <v>331</v>
      </c>
      <c r="R18" t="s">
        <v>332</v>
      </c>
      <c r="S18" t="s">
        <v>327</v>
      </c>
      <c r="T18" t="s">
        <v>478</v>
      </c>
      <c r="U18">
        <v>840</v>
      </c>
      <c r="V18">
        <v>168</v>
      </c>
      <c r="W18">
        <v>216</v>
      </c>
      <c r="X18">
        <v>87</v>
      </c>
      <c r="Y18">
        <v>129</v>
      </c>
      <c r="Z18">
        <v>300</v>
      </c>
      <c r="AA18" t="s">
        <v>333</v>
      </c>
      <c r="AB18">
        <v>95</v>
      </c>
      <c r="AC18">
        <v>90</v>
      </c>
      <c r="AD18" t="s">
        <v>334</v>
      </c>
      <c r="AE18" t="s">
        <v>943</v>
      </c>
      <c r="AF18" t="s">
        <v>335</v>
      </c>
      <c r="AG18" t="s">
        <v>480</v>
      </c>
      <c r="AH18" t="s">
        <v>335</v>
      </c>
      <c r="AI18">
        <v>38469967</v>
      </c>
      <c r="AJ18" t="s">
        <v>481</v>
      </c>
      <c r="AK18">
        <v>0</v>
      </c>
      <c r="AL18">
        <v>35.669334399999997</v>
      </c>
      <c r="AM18">
        <v>-117.5116653</v>
      </c>
      <c r="AN18">
        <v>0</v>
      </c>
      <c r="AO18">
        <v>2280</v>
      </c>
      <c r="AP18">
        <v>690</v>
      </c>
      <c r="AQ18" t="s">
        <v>329</v>
      </c>
      <c r="AR18" t="s">
        <v>330</v>
      </c>
      <c r="AS18" t="s">
        <v>331</v>
      </c>
      <c r="AT18" t="s">
        <v>336</v>
      </c>
      <c r="AU18" t="s">
        <v>327</v>
      </c>
      <c r="AV18" t="s">
        <v>482</v>
      </c>
      <c r="AW18">
        <v>1656</v>
      </c>
      <c r="AX18">
        <v>288</v>
      </c>
      <c r="AY18">
        <v>360</v>
      </c>
      <c r="AZ18">
        <v>87</v>
      </c>
      <c r="BA18">
        <v>24</v>
      </c>
      <c r="BB18">
        <v>55</v>
      </c>
      <c r="BC18" t="s">
        <v>333</v>
      </c>
      <c r="BD18">
        <v>95</v>
      </c>
      <c r="BE18">
        <v>150</v>
      </c>
      <c r="BF18" t="s">
        <v>337</v>
      </c>
      <c r="BG18" t="s">
        <v>945</v>
      </c>
      <c r="BH18" t="s">
        <v>335</v>
      </c>
      <c r="BI18" t="s">
        <v>480</v>
      </c>
      <c r="BJ18" t="s">
        <v>335</v>
      </c>
      <c r="BK18">
        <v>38469967</v>
      </c>
      <c r="BL18">
        <v>3.55</v>
      </c>
      <c r="BM18">
        <v>0.15</v>
      </c>
      <c r="BN18" t="s">
        <v>340</v>
      </c>
      <c r="BO18" t="s">
        <v>943</v>
      </c>
      <c r="BP18">
        <v>64</v>
      </c>
      <c r="BQ18">
        <v>23</v>
      </c>
      <c r="BR18" t="s">
        <v>331</v>
      </c>
      <c r="BS18" t="s">
        <v>336</v>
      </c>
      <c r="BT18" t="s">
        <v>327</v>
      </c>
      <c r="BU18" t="s">
        <v>478</v>
      </c>
      <c r="BV18" t="s">
        <v>339</v>
      </c>
      <c r="BW18" t="s">
        <v>944</v>
      </c>
      <c r="BX18">
        <v>3.43</v>
      </c>
      <c r="BY18">
        <v>0.15</v>
      </c>
      <c r="BZ18" t="s">
        <v>338</v>
      </c>
      <c r="CA18" t="s">
        <v>943</v>
      </c>
      <c r="CB18">
        <v>64</v>
      </c>
      <c r="CC18">
        <v>23</v>
      </c>
      <c r="CD18" t="s">
        <v>331</v>
      </c>
      <c r="CE18" t="s">
        <v>336</v>
      </c>
      <c r="CF18" t="s">
        <v>327</v>
      </c>
      <c r="CG18" t="s">
        <v>478</v>
      </c>
      <c r="CH18" t="s">
        <v>339</v>
      </c>
      <c r="CI18" t="s">
        <v>946</v>
      </c>
      <c r="CJ18">
        <v>3.45</v>
      </c>
      <c r="CK18">
        <v>0.26300000000000001</v>
      </c>
      <c r="CL18" t="s">
        <v>341</v>
      </c>
      <c r="CM18" t="s">
        <v>945</v>
      </c>
      <c r="CN18">
        <v>85</v>
      </c>
      <c r="CO18">
        <v>36.799999999999997</v>
      </c>
      <c r="CP18" t="s">
        <v>342</v>
      </c>
      <c r="CQ18" t="s">
        <v>343</v>
      </c>
      <c r="CR18" t="s">
        <v>327</v>
      </c>
      <c r="CS18" t="s">
        <v>483</v>
      </c>
      <c r="CT18" t="s">
        <v>344</v>
      </c>
      <c r="CU18" t="s">
        <v>947</v>
      </c>
      <c r="CV18" t="s">
        <v>948</v>
      </c>
      <c r="CW18" t="s">
        <v>335</v>
      </c>
      <c r="CX18" t="s">
        <v>480</v>
      </c>
      <c r="CY18" t="s">
        <v>335</v>
      </c>
      <c r="CZ18">
        <v>38469967</v>
      </c>
    </row>
    <row r="19" spans="1:144" x14ac:dyDescent="0.2">
      <c r="A19" t="s">
        <v>949</v>
      </c>
      <c r="B19" t="s">
        <v>950</v>
      </c>
      <c r="C19" t="s">
        <v>327</v>
      </c>
      <c r="D19" t="s">
        <v>328</v>
      </c>
      <c r="E19" t="s">
        <v>472</v>
      </c>
      <c r="F19">
        <v>6</v>
      </c>
      <c r="G19" t="s">
        <v>139</v>
      </c>
      <c r="H19" t="s">
        <v>473</v>
      </c>
      <c r="I19">
        <v>0</v>
      </c>
      <c r="J19">
        <v>35.912833300000003</v>
      </c>
      <c r="K19">
        <v>-117.7343333</v>
      </c>
      <c r="L19">
        <v>0</v>
      </c>
      <c r="M19">
        <v>2920</v>
      </c>
      <c r="N19">
        <v>360</v>
      </c>
      <c r="O19" t="s">
        <v>329</v>
      </c>
      <c r="P19" t="s">
        <v>330</v>
      </c>
      <c r="Q19" t="s">
        <v>331</v>
      </c>
      <c r="R19" t="s">
        <v>332</v>
      </c>
      <c r="S19" t="s">
        <v>327</v>
      </c>
      <c r="T19" t="s">
        <v>472</v>
      </c>
      <c r="U19">
        <v>864</v>
      </c>
      <c r="V19">
        <v>192</v>
      </c>
      <c r="W19">
        <v>216</v>
      </c>
      <c r="X19">
        <v>84</v>
      </c>
      <c r="Y19">
        <v>15</v>
      </c>
      <c r="Z19">
        <v>327</v>
      </c>
      <c r="AA19" t="s">
        <v>333</v>
      </c>
      <c r="AB19">
        <v>95</v>
      </c>
      <c r="AC19">
        <v>90</v>
      </c>
      <c r="AD19" t="s">
        <v>334</v>
      </c>
      <c r="AE19" t="s">
        <v>949</v>
      </c>
      <c r="AF19" t="s">
        <v>335</v>
      </c>
      <c r="AG19" t="s">
        <v>474</v>
      </c>
      <c r="AH19" t="s">
        <v>335</v>
      </c>
      <c r="AI19">
        <v>38470119</v>
      </c>
      <c r="AJ19" t="s">
        <v>475</v>
      </c>
      <c r="AK19">
        <v>0</v>
      </c>
      <c r="AL19">
        <v>35.915164900000001</v>
      </c>
      <c r="AM19">
        <v>-117.73266599999999</v>
      </c>
      <c r="AN19">
        <v>0</v>
      </c>
      <c r="AO19">
        <v>2630</v>
      </c>
      <c r="AP19">
        <v>320</v>
      </c>
      <c r="AQ19" t="s">
        <v>329</v>
      </c>
      <c r="AR19" t="s">
        <v>330</v>
      </c>
      <c r="AS19" t="s">
        <v>342</v>
      </c>
      <c r="AT19" t="s">
        <v>343</v>
      </c>
      <c r="AU19" t="s">
        <v>327</v>
      </c>
      <c r="AV19" t="s">
        <v>476</v>
      </c>
      <c r="AW19">
        <v>768</v>
      </c>
      <c r="AX19">
        <v>408</v>
      </c>
      <c r="AY19">
        <v>432</v>
      </c>
      <c r="AZ19">
        <v>83</v>
      </c>
      <c r="BA19">
        <v>39</v>
      </c>
      <c r="BB19">
        <v>293</v>
      </c>
      <c r="BC19" t="s">
        <v>333</v>
      </c>
      <c r="BD19">
        <v>95</v>
      </c>
      <c r="BE19">
        <v>180</v>
      </c>
      <c r="BF19" t="s">
        <v>337</v>
      </c>
      <c r="BG19" t="s">
        <v>951</v>
      </c>
      <c r="BH19" t="s">
        <v>335</v>
      </c>
      <c r="BI19" t="s">
        <v>474</v>
      </c>
      <c r="BJ19" t="s">
        <v>335</v>
      </c>
      <c r="BK19">
        <v>38470119</v>
      </c>
      <c r="BL19">
        <v>3.27</v>
      </c>
      <c r="BM19">
        <v>0.155</v>
      </c>
      <c r="BN19" t="s">
        <v>340</v>
      </c>
      <c r="BO19" t="s">
        <v>949</v>
      </c>
      <c r="BP19">
        <v>169</v>
      </c>
      <c r="BQ19">
        <v>21.9</v>
      </c>
      <c r="BR19" t="s">
        <v>331</v>
      </c>
      <c r="BS19" t="s">
        <v>336</v>
      </c>
      <c r="BT19" t="s">
        <v>327</v>
      </c>
      <c r="BU19" t="s">
        <v>472</v>
      </c>
      <c r="BV19" t="s">
        <v>339</v>
      </c>
      <c r="BW19" t="s">
        <v>950</v>
      </c>
      <c r="BX19">
        <v>3.19</v>
      </c>
      <c r="BY19">
        <v>0.155</v>
      </c>
      <c r="BZ19" t="s">
        <v>338</v>
      </c>
      <c r="CA19" t="s">
        <v>949</v>
      </c>
      <c r="CB19">
        <v>112</v>
      </c>
      <c r="CC19">
        <v>21.9</v>
      </c>
      <c r="CD19" t="s">
        <v>331</v>
      </c>
      <c r="CE19" t="s">
        <v>336</v>
      </c>
      <c r="CF19" t="s">
        <v>327</v>
      </c>
      <c r="CG19" t="s">
        <v>472</v>
      </c>
      <c r="CH19" t="s">
        <v>339</v>
      </c>
      <c r="CI19" t="s">
        <v>952</v>
      </c>
      <c r="CJ19">
        <v>3.18</v>
      </c>
      <c r="CK19">
        <v>0.27500000000000002</v>
      </c>
      <c r="CL19" t="s">
        <v>341</v>
      </c>
      <c r="CM19" t="s">
        <v>951</v>
      </c>
      <c r="CN19">
        <v>43</v>
      </c>
      <c r="CO19">
        <v>42.8</v>
      </c>
      <c r="CP19" t="s">
        <v>342</v>
      </c>
      <c r="CQ19" t="s">
        <v>343</v>
      </c>
      <c r="CR19" t="s">
        <v>327</v>
      </c>
      <c r="CS19" t="s">
        <v>477</v>
      </c>
      <c r="CT19" t="s">
        <v>344</v>
      </c>
      <c r="CU19" t="s">
        <v>953</v>
      </c>
      <c r="CV19" t="s">
        <v>954</v>
      </c>
      <c r="CW19" t="s">
        <v>335</v>
      </c>
      <c r="CX19" t="s">
        <v>474</v>
      </c>
      <c r="CY19" t="s">
        <v>335</v>
      </c>
      <c r="CZ19">
        <v>38470119</v>
      </c>
    </row>
    <row r="20" spans="1:144" x14ac:dyDescent="0.2">
      <c r="A20" t="s">
        <v>955</v>
      </c>
      <c r="B20" t="s">
        <v>956</v>
      </c>
      <c r="C20" t="s">
        <v>327</v>
      </c>
      <c r="D20" t="s">
        <v>328</v>
      </c>
      <c r="E20" t="s">
        <v>465</v>
      </c>
      <c r="F20">
        <v>5</v>
      </c>
      <c r="G20" t="s">
        <v>139</v>
      </c>
      <c r="H20" t="s">
        <v>466</v>
      </c>
      <c r="I20">
        <v>0</v>
      </c>
      <c r="J20">
        <v>35.749000000000002</v>
      </c>
      <c r="K20">
        <v>-117.5956667</v>
      </c>
      <c r="L20">
        <v>0</v>
      </c>
      <c r="M20">
        <v>10050</v>
      </c>
      <c r="N20">
        <v>270</v>
      </c>
      <c r="O20" t="s">
        <v>329</v>
      </c>
      <c r="P20" t="s">
        <v>330</v>
      </c>
      <c r="Q20" t="s">
        <v>331</v>
      </c>
      <c r="R20" t="s">
        <v>332</v>
      </c>
      <c r="S20" t="s">
        <v>327</v>
      </c>
      <c r="T20" t="s">
        <v>465</v>
      </c>
      <c r="U20">
        <v>648</v>
      </c>
      <c r="V20">
        <v>216</v>
      </c>
      <c r="W20">
        <v>264</v>
      </c>
      <c r="X20">
        <v>82</v>
      </c>
      <c r="Y20">
        <v>11</v>
      </c>
      <c r="Z20">
        <v>76</v>
      </c>
      <c r="AA20" t="s">
        <v>333</v>
      </c>
      <c r="AB20">
        <v>95</v>
      </c>
      <c r="AC20">
        <v>110</v>
      </c>
      <c r="AD20" t="s">
        <v>334</v>
      </c>
      <c r="AE20" t="s">
        <v>955</v>
      </c>
      <c r="AF20" t="s">
        <v>335</v>
      </c>
      <c r="AG20" t="s">
        <v>467</v>
      </c>
      <c r="AH20" t="s">
        <v>335</v>
      </c>
      <c r="AI20">
        <v>38470999</v>
      </c>
      <c r="AJ20" t="s">
        <v>468</v>
      </c>
      <c r="AK20">
        <v>0</v>
      </c>
      <c r="AL20">
        <v>35.747333500000003</v>
      </c>
      <c r="AM20">
        <v>-117.59100340000001</v>
      </c>
      <c r="AN20">
        <v>0</v>
      </c>
      <c r="AO20">
        <v>6510</v>
      </c>
      <c r="AP20">
        <v>740</v>
      </c>
      <c r="AQ20" t="s">
        <v>329</v>
      </c>
      <c r="AR20" t="s">
        <v>330</v>
      </c>
      <c r="AS20" t="s">
        <v>331</v>
      </c>
      <c r="AT20" t="s">
        <v>336</v>
      </c>
      <c r="AU20" t="s">
        <v>327</v>
      </c>
      <c r="AV20" t="s">
        <v>469</v>
      </c>
      <c r="AW20">
        <v>1776</v>
      </c>
      <c r="AX20">
        <v>384</v>
      </c>
      <c r="AY20">
        <v>480</v>
      </c>
      <c r="AZ20">
        <v>87</v>
      </c>
      <c r="BA20">
        <v>295</v>
      </c>
      <c r="BB20">
        <v>316</v>
      </c>
      <c r="BC20" t="s">
        <v>333</v>
      </c>
      <c r="BD20">
        <v>95</v>
      </c>
      <c r="BE20">
        <v>200</v>
      </c>
      <c r="BF20" t="s">
        <v>337</v>
      </c>
      <c r="BG20" t="s">
        <v>957</v>
      </c>
      <c r="BH20" t="s">
        <v>335</v>
      </c>
      <c r="BI20" t="s">
        <v>467</v>
      </c>
      <c r="BJ20" t="s">
        <v>335</v>
      </c>
      <c r="BK20">
        <v>38470999</v>
      </c>
      <c r="BL20">
        <v>3.62</v>
      </c>
      <c r="BN20" t="s">
        <v>345</v>
      </c>
      <c r="BO20" t="s">
        <v>957</v>
      </c>
      <c r="BP20">
        <v>6</v>
      </c>
      <c r="BR20" t="s">
        <v>342</v>
      </c>
      <c r="BS20" t="s">
        <v>343</v>
      </c>
      <c r="BT20" t="s">
        <v>327</v>
      </c>
      <c r="BU20" t="s">
        <v>470</v>
      </c>
      <c r="BV20" t="s">
        <v>346</v>
      </c>
      <c r="BW20" t="s">
        <v>956</v>
      </c>
      <c r="BX20">
        <v>3.99</v>
      </c>
      <c r="BY20">
        <v>9.7000000000000003E-2</v>
      </c>
      <c r="BZ20" t="s">
        <v>340</v>
      </c>
      <c r="CA20" t="s">
        <v>955</v>
      </c>
      <c r="CB20">
        <v>33</v>
      </c>
      <c r="CC20">
        <v>43</v>
      </c>
      <c r="CD20" t="s">
        <v>331</v>
      </c>
      <c r="CE20" t="s">
        <v>336</v>
      </c>
      <c r="CF20" t="s">
        <v>327</v>
      </c>
      <c r="CG20" t="s">
        <v>465</v>
      </c>
      <c r="CH20" t="s">
        <v>339</v>
      </c>
      <c r="CI20" t="s">
        <v>958</v>
      </c>
      <c r="CJ20">
        <v>3.75</v>
      </c>
      <c r="CK20">
        <v>0.25</v>
      </c>
      <c r="CL20" t="s">
        <v>338</v>
      </c>
      <c r="CM20" t="s">
        <v>957</v>
      </c>
      <c r="CN20">
        <v>17</v>
      </c>
      <c r="CO20">
        <v>102.4</v>
      </c>
      <c r="CP20" t="s">
        <v>342</v>
      </c>
      <c r="CQ20" t="s">
        <v>343</v>
      </c>
      <c r="CR20" t="s">
        <v>327</v>
      </c>
      <c r="CS20" t="s">
        <v>471</v>
      </c>
      <c r="CT20" t="s">
        <v>344</v>
      </c>
      <c r="CU20" t="s">
        <v>959</v>
      </c>
      <c r="CV20" t="s">
        <v>960</v>
      </c>
      <c r="CW20" t="s">
        <v>335</v>
      </c>
      <c r="CX20" t="s">
        <v>467</v>
      </c>
      <c r="CY20" t="s">
        <v>335</v>
      </c>
      <c r="CZ20">
        <v>38470999</v>
      </c>
      <c r="EC20">
        <v>3.85</v>
      </c>
      <c r="ED20">
        <v>0.27800000000000002</v>
      </c>
      <c r="EE20" t="s">
        <v>341</v>
      </c>
      <c r="EF20" t="s">
        <v>957</v>
      </c>
      <c r="EG20">
        <v>132</v>
      </c>
      <c r="EH20">
        <v>34.6</v>
      </c>
      <c r="EI20" t="s">
        <v>342</v>
      </c>
      <c r="EJ20" t="s">
        <v>343</v>
      </c>
      <c r="EK20" t="s">
        <v>327</v>
      </c>
      <c r="EL20" t="s">
        <v>471</v>
      </c>
      <c r="EM20" t="s">
        <v>344</v>
      </c>
      <c r="EN20" t="s">
        <v>961</v>
      </c>
    </row>
    <row r="21" spans="1:144" x14ac:dyDescent="0.2">
      <c r="A21" t="s">
        <v>962</v>
      </c>
      <c r="B21" t="s">
        <v>963</v>
      </c>
      <c r="C21" t="s">
        <v>327</v>
      </c>
      <c r="D21" t="s">
        <v>328</v>
      </c>
      <c r="E21" t="s">
        <v>459</v>
      </c>
      <c r="F21">
        <v>7</v>
      </c>
      <c r="G21" t="s">
        <v>139</v>
      </c>
      <c r="H21" t="s">
        <v>460</v>
      </c>
      <c r="I21">
        <v>0</v>
      </c>
      <c r="J21">
        <v>35.872333300000001</v>
      </c>
      <c r="K21">
        <v>-117.7165</v>
      </c>
      <c r="L21">
        <v>0</v>
      </c>
      <c r="M21">
        <v>7660</v>
      </c>
      <c r="N21">
        <v>250</v>
      </c>
      <c r="O21" t="s">
        <v>329</v>
      </c>
      <c r="P21" t="s">
        <v>330</v>
      </c>
      <c r="Q21" t="s">
        <v>331</v>
      </c>
      <c r="R21" t="s">
        <v>332</v>
      </c>
      <c r="S21" t="s">
        <v>327</v>
      </c>
      <c r="T21" t="s">
        <v>459</v>
      </c>
      <c r="U21">
        <v>600</v>
      </c>
      <c r="V21">
        <v>192</v>
      </c>
      <c r="W21">
        <v>192</v>
      </c>
      <c r="X21">
        <v>84</v>
      </c>
      <c r="Y21">
        <v>27</v>
      </c>
      <c r="Z21">
        <v>284</v>
      </c>
      <c r="AA21" t="s">
        <v>333</v>
      </c>
      <c r="AB21">
        <v>95</v>
      </c>
      <c r="AC21">
        <v>80</v>
      </c>
      <c r="AD21" t="s">
        <v>334</v>
      </c>
      <c r="AE21" t="s">
        <v>962</v>
      </c>
      <c r="AF21" t="s">
        <v>335</v>
      </c>
      <c r="AG21" t="s">
        <v>461</v>
      </c>
      <c r="AH21" t="s">
        <v>335</v>
      </c>
      <c r="AI21">
        <v>38471103</v>
      </c>
      <c r="AJ21" t="s">
        <v>462</v>
      </c>
      <c r="AK21">
        <v>0</v>
      </c>
      <c r="AL21">
        <v>35.873165100000001</v>
      </c>
      <c r="AM21">
        <v>-117.7138367</v>
      </c>
      <c r="AN21">
        <v>0</v>
      </c>
      <c r="AO21">
        <v>6820</v>
      </c>
      <c r="AP21">
        <v>500</v>
      </c>
      <c r="AQ21" t="s">
        <v>329</v>
      </c>
      <c r="AR21" t="s">
        <v>330</v>
      </c>
      <c r="AS21" t="s">
        <v>342</v>
      </c>
      <c r="AT21" t="s">
        <v>343</v>
      </c>
      <c r="AU21" t="s">
        <v>327</v>
      </c>
      <c r="AV21" t="s">
        <v>463</v>
      </c>
      <c r="AW21">
        <v>1224</v>
      </c>
      <c r="AX21">
        <v>432</v>
      </c>
      <c r="AY21">
        <v>456</v>
      </c>
      <c r="AZ21">
        <v>82</v>
      </c>
      <c r="BA21">
        <v>332</v>
      </c>
      <c r="BB21">
        <v>265</v>
      </c>
      <c r="BC21" t="s">
        <v>333</v>
      </c>
      <c r="BD21">
        <v>95</v>
      </c>
      <c r="BE21">
        <v>190</v>
      </c>
      <c r="BF21" t="s">
        <v>337</v>
      </c>
      <c r="BG21" t="s">
        <v>964</v>
      </c>
      <c r="BH21" t="s">
        <v>335</v>
      </c>
      <c r="BI21" t="s">
        <v>461</v>
      </c>
      <c r="BJ21" t="s">
        <v>335</v>
      </c>
      <c r="BK21">
        <v>38471103</v>
      </c>
      <c r="BL21">
        <v>3.3</v>
      </c>
      <c r="BM21">
        <v>0.14099999999999999</v>
      </c>
      <c r="BN21" t="s">
        <v>340</v>
      </c>
      <c r="BO21" t="s">
        <v>962</v>
      </c>
      <c r="BP21">
        <v>47</v>
      </c>
      <c r="BQ21">
        <v>33.1</v>
      </c>
      <c r="BR21" t="s">
        <v>331</v>
      </c>
      <c r="BS21" t="s">
        <v>336</v>
      </c>
      <c r="BT21" t="s">
        <v>327</v>
      </c>
      <c r="BU21" t="s">
        <v>459</v>
      </c>
      <c r="BV21" t="s">
        <v>339</v>
      </c>
      <c r="BW21" t="s">
        <v>963</v>
      </c>
      <c r="BX21">
        <v>3.26</v>
      </c>
      <c r="BY21">
        <v>0.25800000000000001</v>
      </c>
      <c r="BZ21" t="s">
        <v>338</v>
      </c>
      <c r="CA21" t="s">
        <v>964</v>
      </c>
      <c r="CB21">
        <v>20</v>
      </c>
      <c r="CC21">
        <v>55.1</v>
      </c>
      <c r="CD21" t="s">
        <v>342</v>
      </c>
      <c r="CE21" t="s">
        <v>343</v>
      </c>
      <c r="CF21" t="s">
        <v>327</v>
      </c>
      <c r="CG21" t="s">
        <v>464</v>
      </c>
      <c r="CH21" t="s">
        <v>344</v>
      </c>
      <c r="CI21" t="s">
        <v>965</v>
      </c>
      <c r="CJ21">
        <v>3.19</v>
      </c>
      <c r="CK21">
        <v>0.25</v>
      </c>
      <c r="CL21" t="s">
        <v>341</v>
      </c>
      <c r="CM21" t="s">
        <v>964</v>
      </c>
      <c r="CN21">
        <v>55</v>
      </c>
      <c r="CO21">
        <v>41.2</v>
      </c>
      <c r="CP21" t="s">
        <v>342</v>
      </c>
      <c r="CQ21" t="s">
        <v>343</v>
      </c>
      <c r="CR21" t="s">
        <v>327</v>
      </c>
      <c r="CS21" t="s">
        <v>464</v>
      </c>
      <c r="CT21" t="s">
        <v>344</v>
      </c>
      <c r="CU21" t="s">
        <v>966</v>
      </c>
      <c r="CV21" t="s">
        <v>967</v>
      </c>
      <c r="CW21" t="s">
        <v>335</v>
      </c>
      <c r="CX21" t="s">
        <v>461</v>
      </c>
      <c r="CY21" t="s">
        <v>335</v>
      </c>
      <c r="CZ21">
        <v>38471103</v>
      </c>
    </row>
    <row r="22" spans="1:144" x14ac:dyDescent="0.2">
      <c r="A22" t="s">
        <v>968</v>
      </c>
      <c r="B22" t="s">
        <v>969</v>
      </c>
      <c r="C22" t="s">
        <v>327</v>
      </c>
      <c r="D22" t="s">
        <v>328</v>
      </c>
      <c r="E22" t="s">
        <v>687</v>
      </c>
      <c r="F22">
        <v>6</v>
      </c>
      <c r="G22" t="s">
        <v>139</v>
      </c>
      <c r="H22" t="s">
        <v>688</v>
      </c>
      <c r="I22">
        <v>0</v>
      </c>
      <c r="J22">
        <v>35.783999999999999</v>
      </c>
      <c r="K22">
        <v>-117.61</v>
      </c>
      <c r="L22">
        <v>0</v>
      </c>
      <c r="M22">
        <v>7760</v>
      </c>
      <c r="N22">
        <v>310</v>
      </c>
      <c r="O22" t="s">
        <v>329</v>
      </c>
      <c r="P22" t="s">
        <v>330</v>
      </c>
      <c r="Q22" t="s">
        <v>331</v>
      </c>
      <c r="R22" t="s">
        <v>332</v>
      </c>
      <c r="S22" t="s">
        <v>327</v>
      </c>
      <c r="T22" t="s">
        <v>687</v>
      </c>
      <c r="U22">
        <v>744</v>
      </c>
      <c r="V22">
        <v>240</v>
      </c>
      <c r="W22">
        <v>264</v>
      </c>
      <c r="X22">
        <v>84</v>
      </c>
      <c r="Y22">
        <v>18</v>
      </c>
      <c r="Z22">
        <v>66</v>
      </c>
      <c r="AA22" t="s">
        <v>333</v>
      </c>
      <c r="AB22">
        <v>95</v>
      </c>
      <c r="AC22">
        <v>110</v>
      </c>
      <c r="AD22" t="s">
        <v>334</v>
      </c>
      <c r="AE22" t="s">
        <v>968</v>
      </c>
      <c r="AF22" t="s">
        <v>335</v>
      </c>
      <c r="AG22" t="s">
        <v>689</v>
      </c>
      <c r="AH22" t="s">
        <v>335</v>
      </c>
      <c r="AI22">
        <v>38471847</v>
      </c>
      <c r="AJ22" t="s">
        <v>690</v>
      </c>
      <c r="AK22">
        <v>0</v>
      </c>
      <c r="AL22">
        <v>35.784832000000002</v>
      </c>
      <c r="AM22">
        <v>-117.6118317</v>
      </c>
      <c r="AN22">
        <v>0</v>
      </c>
      <c r="AO22">
        <v>3400</v>
      </c>
      <c r="AP22">
        <v>980</v>
      </c>
      <c r="AQ22" t="s">
        <v>329</v>
      </c>
      <c r="AR22" t="s">
        <v>330</v>
      </c>
      <c r="AS22" t="s">
        <v>342</v>
      </c>
      <c r="AT22" t="s">
        <v>343</v>
      </c>
      <c r="AU22" t="s">
        <v>327</v>
      </c>
      <c r="AV22" t="s">
        <v>691</v>
      </c>
      <c r="AW22">
        <v>2352</v>
      </c>
      <c r="AX22">
        <v>528</v>
      </c>
      <c r="AY22">
        <v>552</v>
      </c>
      <c r="AZ22">
        <v>86</v>
      </c>
      <c r="BA22">
        <v>332</v>
      </c>
      <c r="BB22">
        <v>59</v>
      </c>
      <c r="BC22" t="s">
        <v>333</v>
      </c>
      <c r="BD22">
        <v>95</v>
      </c>
      <c r="BE22">
        <v>230</v>
      </c>
      <c r="BF22" t="s">
        <v>337</v>
      </c>
      <c r="BG22" t="s">
        <v>970</v>
      </c>
      <c r="BH22" t="s">
        <v>335</v>
      </c>
      <c r="BI22" t="s">
        <v>689</v>
      </c>
      <c r="BJ22" t="s">
        <v>335</v>
      </c>
      <c r="BK22">
        <v>38471847</v>
      </c>
      <c r="BL22">
        <v>2.9</v>
      </c>
      <c r="BM22">
        <v>0.154</v>
      </c>
      <c r="BN22" t="s">
        <v>340</v>
      </c>
      <c r="BO22" t="s">
        <v>968</v>
      </c>
      <c r="BP22">
        <v>27</v>
      </c>
      <c r="BQ22">
        <v>53.1</v>
      </c>
      <c r="BR22" t="s">
        <v>331</v>
      </c>
      <c r="BS22" t="s">
        <v>336</v>
      </c>
      <c r="BT22" t="s">
        <v>327</v>
      </c>
      <c r="BU22" t="s">
        <v>687</v>
      </c>
      <c r="BV22" t="s">
        <v>339</v>
      </c>
      <c r="BW22" t="s">
        <v>969</v>
      </c>
      <c r="BX22">
        <v>2.91</v>
      </c>
      <c r="BY22">
        <v>0.26</v>
      </c>
      <c r="BZ22" t="s">
        <v>341</v>
      </c>
      <c r="CA22" t="s">
        <v>970</v>
      </c>
      <c r="CB22">
        <v>21</v>
      </c>
      <c r="CC22">
        <v>42.6</v>
      </c>
      <c r="CD22" t="s">
        <v>342</v>
      </c>
      <c r="CE22" t="s">
        <v>343</v>
      </c>
      <c r="CF22" t="s">
        <v>327</v>
      </c>
      <c r="CG22" t="s">
        <v>692</v>
      </c>
      <c r="CH22" t="s">
        <v>344</v>
      </c>
      <c r="CI22" t="s">
        <v>971</v>
      </c>
      <c r="CV22" t="s">
        <v>972</v>
      </c>
      <c r="CW22" t="s">
        <v>335</v>
      </c>
      <c r="CX22" t="s">
        <v>689</v>
      </c>
      <c r="CY22" t="s">
        <v>335</v>
      </c>
      <c r="CZ22">
        <v>38471847</v>
      </c>
    </row>
    <row r="23" spans="1:144" x14ac:dyDescent="0.2">
      <c r="A23" t="s">
        <v>973</v>
      </c>
      <c r="B23" t="s">
        <v>974</v>
      </c>
      <c r="C23" t="s">
        <v>327</v>
      </c>
      <c r="D23" t="s">
        <v>328</v>
      </c>
      <c r="E23" t="s">
        <v>450</v>
      </c>
      <c r="F23">
        <v>9</v>
      </c>
      <c r="G23" t="s">
        <v>139</v>
      </c>
      <c r="H23" t="s">
        <v>451</v>
      </c>
      <c r="I23">
        <v>0</v>
      </c>
      <c r="J23">
        <v>35.768166700000002</v>
      </c>
      <c r="K23">
        <v>-117.57783329999999</v>
      </c>
      <c r="L23">
        <v>0</v>
      </c>
      <c r="M23">
        <v>10570</v>
      </c>
      <c r="N23">
        <v>270</v>
      </c>
      <c r="O23" t="s">
        <v>329</v>
      </c>
      <c r="P23" t="s">
        <v>330</v>
      </c>
      <c r="Q23" t="s">
        <v>331</v>
      </c>
      <c r="R23" t="s">
        <v>332</v>
      </c>
      <c r="S23" t="s">
        <v>327</v>
      </c>
      <c r="T23" t="s">
        <v>452</v>
      </c>
      <c r="U23">
        <v>672</v>
      </c>
      <c r="V23">
        <v>264</v>
      </c>
      <c r="W23">
        <v>312</v>
      </c>
      <c r="X23">
        <v>83</v>
      </c>
      <c r="Y23">
        <v>8</v>
      </c>
      <c r="Z23">
        <v>69</v>
      </c>
      <c r="AA23" t="s">
        <v>333</v>
      </c>
      <c r="AB23">
        <v>95</v>
      </c>
      <c r="AC23">
        <v>130</v>
      </c>
      <c r="AD23" t="s">
        <v>453</v>
      </c>
      <c r="AE23" t="s">
        <v>975</v>
      </c>
      <c r="AF23" t="s">
        <v>335</v>
      </c>
      <c r="AG23" t="s">
        <v>454</v>
      </c>
      <c r="AH23" t="s">
        <v>335</v>
      </c>
      <c r="AI23">
        <v>38472279</v>
      </c>
      <c r="AJ23" t="s">
        <v>451</v>
      </c>
      <c r="AK23">
        <v>0</v>
      </c>
      <c r="AL23">
        <v>35.768333300000002</v>
      </c>
      <c r="AM23">
        <v>-117.5781667</v>
      </c>
      <c r="AN23">
        <v>0</v>
      </c>
      <c r="AO23">
        <v>10450</v>
      </c>
      <c r="AP23">
        <v>260</v>
      </c>
      <c r="AQ23" t="s">
        <v>329</v>
      </c>
      <c r="AR23" t="s">
        <v>330</v>
      </c>
      <c r="AS23" t="s">
        <v>331</v>
      </c>
      <c r="AT23" t="s">
        <v>332</v>
      </c>
      <c r="AU23" t="s">
        <v>327</v>
      </c>
      <c r="AV23" t="s">
        <v>450</v>
      </c>
      <c r="AW23">
        <v>624</v>
      </c>
      <c r="AX23">
        <v>240</v>
      </c>
      <c r="AY23">
        <v>288</v>
      </c>
      <c r="AZ23">
        <v>81</v>
      </c>
      <c r="BA23">
        <v>3</v>
      </c>
      <c r="BB23">
        <v>76</v>
      </c>
      <c r="BC23" t="s">
        <v>333</v>
      </c>
      <c r="BD23">
        <v>95</v>
      </c>
      <c r="BE23">
        <v>120</v>
      </c>
      <c r="BF23" t="s">
        <v>334</v>
      </c>
      <c r="BG23" t="s">
        <v>973</v>
      </c>
      <c r="BH23" t="s">
        <v>335</v>
      </c>
      <c r="BI23" t="s">
        <v>454</v>
      </c>
      <c r="BJ23" t="s">
        <v>335</v>
      </c>
      <c r="BK23">
        <v>38472279</v>
      </c>
      <c r="BL23">
        <v>4.53</v>
      </c>
      <c r="BN23" t="s">
        <v>345</v>
      </c>
      <c r="BO23" t="s">
        <v>975</v>
      </c>
      <c r="BP23">
        <v>6</v>
      </c>
      <c r="BR23" t="s">
        <v>331</v>
      </c>
      <c r="BS23" t="s">
        <v>336</v>
      </c>
      <c r="BT23" t="s">
        <v>327</v>
      </c>
      <c r="BU23" t="s">
        <v>457</v>
      </c>
      <c r="BV23" t="s">
        <v>346</v>
      </c>
      <c r="BW23" t="s">
        <v>974</v>
      </c>
      <c r="BX23">
        <v>4.93</v>
      </c>
      <c r="BY23">
        <v>0.14899999999999999</v>
      </c>
      <c r="BZ23" t="s">
        <v>340</v>
      </c>
      <c r="CA23" t="s">
        <v>973</v>
      </c>
      <c r="CB23">
        <v>257</v>
      </c>
      <c r="CC23">
        <v>19.899999999999999</v>
      </c>
      <c r="CD23" t="s">
        <v>331</v>
      </c>
      <c r="CE23" t="s">
        <v>336</v>
      </c>
      <c r="CF23" t="s">
        <v>327</v>
      </c>
      <c r="CG23" t="s">
        <v>450</v>
      </c>
      <c r="CH23" t="s">
        <v>339</v>
      </c>
      <c r="CI23" t="s">
        <v>976</v>
      </c>
      <c r="CJ23">
        <v>4.4400000000000004</v>
      </c>
      <c r="CK23">
        <v>0.22</v>
      </c>
      <c r="CL23" t="s">
        <v>338</v>
      </c>
      <c r="CM23" t="s">
        <v>977</v>
      </c>
      <c r="CN23">
        <v>15</v>
      </c>
      <c r="CO23">
        <v>73.400000000000006</v>
      </c>
      <c r="CP23" t="s">
        <v>342</v>
      </c>
      <c r="CQ23" t="s">
        <v>343</v>
      </c>
      <c r="CR23" t="s">
        <v>327</v>
      </c>
      <c r="CS23" t="s">
        <v>458</v>
      </c>
      <c r="CT23" t="s">
        <v>344</v>
      </c>
      <c r="CU23" t="s">
        <v>978</v>
      </c>
      <c r="CV23" t="s">
        <v>979</v>
      </c>
      <c r="CW23" t="s">
        <v>335</v>
      </c>
      <c r="CX23" t="s">
        <v>454</v>
      </c>
      <c r="CY23" t="s">
        <v>335</v>
      </c>
      <c r="CZ23">
        <v>38472279</v>
      </c>
      <c r="DA23" t="s">
        <v>455</v>
      </c>
      <c r="DB23">
        <v>0</v>
      </c>
      <c r="DC23">
        <v>35.764331800000001</v>
      </c>
      <c r="DD23">
        <v>-117.5773315</v>
      </c>
      <c r="DE23">
        <v>0</v>
      </c>
      <c r="DF23">
        <v>6900</v>
      </c>
      <c r="DG23">
        <v>790</v>
      </c>
      <c r="DH23" t="s">
        <v>329</v>
      </c>
      <c r="DI23" t="s">
        <v>330</v>
      </c>
      <c r="DJ23" t="s">
        <v>331</v>
      </c>
      <c r="DK23" t="s">
        <v>336</v>
      </c>
      <c r="DL23" t="s">
        <v>327</v>
      </c>
      <c r="DM23" t="s">
        <v>456</v>
      </c>
      <c r="DN23">
        <v>1896</v>
      </c>
      <c r="DO23">
        <v>384</v>
      </c>
      <c r="DP23">
        <v>456</v>
      </c>
      <c r="DQ23">
        <v>88</v>
      </c>
      <c r="DR23">
        <v>303</v>
      </c>
      <c r="DS23">
        <v>319</v>
      </c>
      <c r="DT23" t="s">
        <v>333</v>
      </c>
      <c r="DU23">
        <v>95</v>
      </c>
      <c r="DV23">
        <v>190</v>
      </c>
      <c r="DW23" t="s">
        <v>337</v>
      </c>
      <c r="DX23" t="s">
        <v>977</v>
      </c>
      <c r="DY23" t="s">
        <v>335</v>
      </c>
      <c r="DZ23" t="s">
        <v>454</v>
      </c>
      <c r="EA23" t="s">
        <v>335</v>
      </c>
      <c r="EB23">
        <v>38472279</v>
      </c>
      <c r="EC23">
        <v>4.84</v>
      </c>
      <c r="ED23">
        <v>0.30499999999999999</v>
      </c>
      <c r="EE23" t="s">
        <v>341</v>
      </c>
      <c r="EF23" t="s">
        <v>977</v>
      </c>
      <c r="EG23">
        <v>117</v>
      </c>
      <c r="EH23">
        <v>34.4</v>
      </c>
      <c r="EI23" t="s">
        <v>342</v>
      </c>
      <c r="EJ23" t="s">
        <v>343</v>
      </c>
      <c r="EK23" t="s">
        <v>327</v>
      </c>
      <c r="EL23" t="s">
        <v>458</v>
      </c>
      <c r="EM23" t="s">
        <v>344</v>
      </c>
      <c r="EN23" t="s">
        <v>980</v>
      </c>
    </row>
    <row r="24" spans="1:144" x14ac:dyDescent="0.2">
      <c r="A24" t="s">
        <v>981</v>
      </c>
      <c r="B24" t="s">
        <v>982</v>
      </c>
      <c r="C24" t="s">
        <v>327</v>
      </c>
      <c r="D24" t="s">
        <v>328</v>
      </c>
      <c r="E24" t="s">
        <v>681</v>
      </c>
      <c r="F24">
        <v>7</v>
      </c>
      <c r="G24" t="s">
        <v>139</v>
      </c>
      <c r="H24" t="s">
        <v>682</v>
      </c>
      <c r="I24">
        <v>0</v>
      </c>
      <c r="J24">
        <v>35.868166700000003</v>
      </c>
      <c r="K24">
        <v>-117.706</v>
      </c>
      <c r="L24">
        <v>0</v>
      </c>
      <c r="M24">
        <v>10450</v>
      </c>
      <c r="N24">
        <v>240</v>
      </c>
      <c r="O24" t="s">
        <v>329</v>
      </c>
      <c r="P24" t="s">
        <v>330</v>
      </c>
      <c r="Q24" t="s">
        <v>331</v>
      </c>
      <c r="R24" t="s">
        <v>332</v>
      </c>
      <c r="S24" t="s">
        <v>327</v>
      </c>
      <c r="T24" t="s">
        <v>681</v>
      </c>
      <c r="U24">
        <v>600</v>
      </c>
      <c r="V24">
        <v>240</v>
      </c>
      <c r="W24">
        <v>336</v>
      </c>
      <c r="X24">
        <v>73</v>
      </c>
      <c r="Y24">
        <v>32</v>
      </c>
      <c r="Z24">
        <v>296</v>
      </c>
      <c r="AA24" t="s">
        <v>333</v>
      </c>
      <c r="AB24">
        <v>95</v>
      </c>
      <c r="AC24">
        <v>140</v>
      </c>
      <c r="AD24" t="s">
        <v>334</v>
      </c>
      <c r="AE24" t="s">
        <v>981</v>
      </c>
      <c r="AF24" t="s">
        <v>335</v>
      </c>
      <c r="AG24" t="s">
        <v>683</v>
      </c>
      <c r="AH24" t="s">
        <v>335</v>
      </c>
      <c r="AI24">
        <v>38472295</v>
      </c>
      <c r="AJ24" t="s">
        <v>684</v>
      </c>
      <c r="AK24">
        <v>0</v>
      </c>
      <c r="AL24">
        <v>35.869335200000002</v>
      </c>
      <c r="AM24">
        <v>-117.7118301</v>
      </c>
      <c r="AN24">
        <v>0</v>
      </c>
      <c r="AO24">
        <v>8620</v>
      </c>
      <c r="AP24">
        <v>1180</v>
      </c>
      <c r="AQ24" t="s">
        <v>329</v>
      </c>
      <c r="AR24" t="s">
        <v>330</v>
      </c>
      <c r="AS24" t="s">
        <v>342</v>
      </c>
      <c r="AT24" t="s">
        <v>343</v>
      </c>
      <c r="AU24" t="s">
        <v>327</v>
      </c>
      <c r="AV24" t="s">
        <v>685</v>
      </c>
      <c r="AW24">
        <v>2880</v>
      </c>
      <c r="AX24">
        <v>816</v>
      </c>
      <c r="AY24">
        <v>1008</v>
      </c>
      <c r="AZ24">
        <v>80</v>
      </c>
      <c r="BA24">
        <v>317</v>
      </c>
      <c r="BB24">
        <v>16</v>
      </c>
      <c r="BC24" t="s">
        <v>333</v>
      </c>
      <c r="BD24">
        <v>95</v>
      </c>
      <c r="BE24">
        <v>420</v>
      </c>
      <c r="BF24" t="s">
        <v>337</v>
      </c>
      <c r="BG24" t="s">
        <v>983</v>
      </c>
      <c r="BH24" t="s">
        <v>335</v>
      </c>
      <c r="BI24" t="s">
        <v>683</v>
      </c>
      <c r="BJ24" t="s">
        <v>335</v>
      </c>
      <c r="BK24">
        <v>38472295</v>
      </c>
      <c r="BL24">
        <v>2.64</v>
      </c>
      <c r="BM24">
        <v>0.112</v>
      </c>
      <c r="BN24" t="s">
        <v>340</v>
      </c>
      <c r="BO24" t="s">
        <v>981</v>
      </c>
      <c r="BP24">
        <v>10</v>
      </c>
      <c r="BQ24">
        <v>89.6</v>
      </c>
      <c r="BR24" t="s">
        <v>331</v>
      </c>
      <c r="BS24" t="s">
        <v>336</v>
      </c>
      <c r="BT24" t="s">
        <v>327</v>
      </c>
      <c r="BU24" t="s">
        <v>681</v>
      </c>
      <c r="BV24" t="s">
        <v>339</v>
      </c>
      <c r="BW24" t="s">
        <v>982</v>
      </c>
      <c r="BX24">
        <v>2.69</v>
      </c>
      <c r="BY24">
        <v>0.312</v>
      </c>
      <c r="BZ24" t="s">
        <v>341</v>
      </c>
      <c r="CA24" t="s">
        <v>983</v>
      </c>
      <c r="CB24">
        <v>10</v>
      </c>
      <c r="CC24">
        <v>80.599999999999994</v>
      </c>
      <c r="CD24" t="s">
        <v>342</v>
      </c>
      <c r="CE24" t="s">
        <v>343</v>
      </c>
      <c r="CF24" t="s">
        <v>327</v>
      </c>
      <c r="CG24" t="s">
        <v>686</v>
      </c>
      <c r="CH24" t="s">
        <v>344</v>
      </c>
      <c r="CI24" t="s">
        <v>984</v>
      </c>
      <c r="CV24" t="s">
        <v>985</v>
      </c>
      <c r="CW24" t="s">
        <v>335</v>
      </c>
      <c r="CX24" t="s">
        <v>683</v>
      </c>
      <c r="CY24" t="s">
        <v>335</v>
      </c>
      <c r="CZ24">
        <v>38472295</v>
      </c>
    </row>
    <row r="25" spans="1:144" x14ac:dyDescent="0.2">
      <c r="A25" t="s">
        <v>986</v>
      </c>
      <c r="B25" t="s">
        <v>987</v>
      </c>
      <c r="C25" t="s">
        <v>327</v>
      </c>
      <c r="D25" t="s">
        <v>328</v>
      </c>
      <c r="E25" t="s">
        <v>675</v>
      </c>
      <c r="F25">
        <v>7</v>
      </c>
      <c r="G25" t="s">
        <v>139</v>
      </c>
      <c r="H25" t="s">
        <v>676</v>
      </c>
      <c r="I25">
        <v>0</v>
      </c>
      <c r="J25">
        <v>35.914499999999997</v>
      </c>
      <c r="K25">
        <v>-117.7333333</v>
      </c>
      <c r="L25">
        <v>0</v>
      </c>
      <c r="M25">
        <v>2680</v>
      </c>
      <c r="N25">
        <v>300</v>
      </c>
      <c r="O25" t="s">
        <v>329</v>
      </c>
      <c r="P25" t="s">
        <v>330</v>
      </c>
      <c r="Q25" t="s">
        <v>331</v>
      </c>
      <c r="R25" t="s">
        <v>332</v>
      </c>
      <c r="S25" t="s">
        <v>327</v>
      </c>
      <c r="T25" t="s">
        <v>675</v>
      </c>
      <c r="U25">
        <v>720</v>
      </c>
      <c r="V25">
        <v>264</v>
      </c>
      <c r="W25">
        <v>264</v>
      </c>
      <c r="X25">
        <v>81</v>
      </c>
      <c r="Y25">
        <v>328</v>
      </c>
      <c r="Z25">
        <v>15</v>
      </c>
      <c r="AA25" t="s">
        <v>333</v>
      </c>
      <c r="AB25">
        <v>95</v>
      </c>
      <c r="AC25">
        <v>110</v>
      </c>
      <c r="AD25" t="s">
        <v>334</v>
      </c>
      <c r="AE25" t="s">
        <v>986</v>
      </c>
      <c r="AF25" t="s">
        <v>335</v>
      </c>
      <c r="AG25" t="s">
        <v>677</v>
      </c>
      <c r="AH25" t="s">
        <v>335</v>
      </c>
      <c r="AI25">
        <v>38472799</v>
      </c>
      <c r="AJ25" t="s">
        <v>678</v>
      </c>
      <c r="AK25">
        <v>0</v>
      </c>
      <c r="AL25">
        <v>35.917835199999999</v>
      </c>
      <c r="AM25">
        <v>-117.7346649</v>
      </c>
      <c r="AN25">
        <v>0</v>
      </c>
      <c r="AO25">
        <v>1570</v>
      </c>
      <c r="AP25">
        <v>410</v>
      </c>
      <c r="AQ25" t="s">
        <v>329</v>
      </c>
      <c r="AR25" t="s">
        <v>330</v>
      </c>
      <c r="AS25" t="s">
        <v>342</v>
      </c>
      <c r="AT25" t="s">
        <v>343</v>
      </c>
      <c r="AU25" t="s">
        <v>327</v>
      </c>
      <c r="AV25" t="s">
        <v>679</v>
      </c>
      <c r="AW25">
        <v>984</v>
      </c>
      <c r="AX25">
        <v>504</v>
      </c>
      <c r="AY25">
        <v>600</v>
      </c>
      <c r="AZ25">
        <v>80</v>
      </c>
      <c r="BA25">
        <v>350</v>
      </c>
      <c r="BB25">
        <v>37</v>
      </c>
      <c r="BC25" t="s">
        <v>333</v>
      </c>
      <c r="BD25">
        <v>95</v>
      </c>
      <c r="BE25">
        <v>250</v>
      </c>
      <c r="BF25" t="s">
        <v>337</v>
      </c>
      <c r="BG25" t="s">
        <v>988</v>
      </c>
      <c r="BH25" t="s">
        <v>335</v>
      </c>
      <c r="BI25" t="s">
        <v>677</v>
      </c>
      <c r="BJ25" t="s">
        <v>335</v>
      </c>
      <c r="BK25">
        <v>38472799</v>
      </c>
      <c r="BL25">
        <v>2.79</v>
      </c>
      <c r="BM25">
        <v>0.186</v>
      </c>
      <c r="BN25" t="s">
        <v>340</v>
      </c>
      <c r="BO25" t="s">
        <v>986</v>
      </c>
      <c r="BP25">
        <v>24</v>
      </c>
      <c r="BQ25">
        <v>59</v>
      </c>
      <c r="BR25" t="s">
        <v>331</v>
      </c>
      <c r="BS25" t="s">
        <v>336</v>
      </c>
      <c r="BT25" t="s">
        <v>327</v>
      </c>
      <c r="BU25" t="s">
        <v>675</v>
      </c>
      <c r="BV25" t="s">
        <v>339</v>
      </c>
      <c r="BW25" t="s">
        <v>987</v>
      </c>
      <c r="BX25">
        <v>2.83</v>
      </c>
      <c r="BY25">
        <v>0.25</v>
      </c>
      <c r="BZ25" t="s">
        <v>341</v>
      </c>
      <c r="CA25" t="s">
        <v>988</v>
      </c>
      <c r="CB25">
        <v>16</v>
      </c>
      <c r="CC25">
        <v>56.8</v>
      </c>
      <c r="CD25" t="s">
        <v>342</v>
      </c>
      <c r="CE25" t="s">
        <v>343</v>
      </c>
      <c r="CF25" t="s">
        <v>327</v>
      </c>
      <c r="CG25" t="s">
        <v>680</v>
      </c>
      <c r="CH25" t="s">
        <v>344</v>
      </c>
      <c r="CI25" t="s">
        <v>989</v>
      </c>
      <c r="CV25" t="s">
        <v>990</v>
      </c>
      <c r="CW25" t="s">
        <v>335</v>
      </c>
      <c r="CX25" t="s">
        <v>677</v>
      </c>
      <c r="CY25" t="s">
        <v>335</v>
      </c>
      <c r="CZ25">
        <v>38472799</v>
      </c>
    </row>
    <row r="26" spans="1:144" x14ac:dyDescent="0.2">
      <c r="A26" t="s">
        <v>991</v>
      </c>
      <c r="B26" t="s">
        <v>992</v>
      </c>
      <c r="C26" t="s">
        <v>327</v>
      </c>
      <c r="D26" t="s">
        <v>328</v>
      </c>
      <c r="E26" t="s">
        <v>444</v>
      </c>
      <c r="F26">
        <v>7</v>
      </c>
      <c r="G26" t="s">
        <v>139</v>
      </c>
      <c r="H26" t="s">
        <v>445</v>
      </c>
      <c r="I26">
        <v>0</v>
      </c>
      <c r="J26">
        <v>35.671833300000003</v>
      </c>
      <c r="K26">
        <v>-117.5221667</v>
      </c>
      <c r="L26">
        <v>0</v>
      </c>
      <c r="M26">
        <v>9400</v>
      </c>
      <c r="N26">
        <v>290</v>
      </c>
      <c r="O26" t="s">
        <v>329</v>
      </c>
      <c r="P26" t="s">
        <v>330</v>
      </c>
      <c r="Q26" t="s">
        <v>331</v>
      </c>
      <c r="R26" t="s">
        <v>332</v>
      </c>
      <c r="S26" t="s">
        <v>327</v>
      </c>
      <c r="T26" t="s">
        <v>444</v>
      </c>
      <c r="U26">
        <v>696</v>
      </c>
      <c r="V26">
        <v>216</v>
      </c>
      <c r="W26">
        <v>264</v>
      </c>
      <c r="X26">
        <v>79</v>
      </c>
      <c r="Y26">
        <v>60</v>
      </c>
      <c r="Z26">
        <v>23</v>
      </c>
      <c r="AA26" t="s">
        <v>333</v>
      </c>
      <c r="AB26">
        <v>95</v>
      </c>
      <c r="AC26">
        <v>100</v>
      </c>
      <c r="AD26" t="s">
        <v>334</v>
      </c>
      <c r="AE26" t="s">
        <v>991</v>
      </c>
      <c r="AF26" t="s">
        <v>335</v>
      </c>
      <c r="AG26" t="s">
        <v>446</v>
      </c>
      <c r="AH26" t="s">
        <v>335</v>
      </c>
      <c r="AI26">
        <v>38474119</v>
      </c>
      <c r="AJ26" t="s">
        <v>447</v>
      </c>
      <c r="AK26">
        <v>0</v>
      </c>
      <c r="AL26">
        <v>35.673168199999999</v>
      </c>
      <c r="AM26">
        <v>-117.52083589999999</v>
      </c>
      <c r="AN26">
        <v>0</v>
      </c>
      <c r="AO26">
        <v>7000</v>
      </c>
      <c r="AP26">
        <v>630</v>
      </c>
      <c r="AQ26" t="s">
        <v>329</v>
      </c>
      <c r="AR26" t="s">
        <v>330</v>
      </c>
      <c r="AS26" t="s">
        <v>331</v>
      </c>
      <c r="AT26" t="s">
        <v>336</v>
      </c>
      <c r="AU26" t="s">
        <v>327</v>
      </c>
      <c r="AV26" t="s">
        <v>448</v>
      </c>
      <c r="AW26">
        <v>1512</v>
      </c>
      <c r="AX26">
        <v>360</v>
      </c>
      <c r="AY26">
        <v>384</v>
      </c>
      <c r="AZ26">
        <v>88</v>
      </c>
      <c r="BA26">
        <v>131</v>
      </c>
      <c r="BB26">
        <v>288</v>
      </c>
      <c r="BC26" t="s">
        <v>333</v>
      </c>
      <c r="BD26">
        <v>95</v>
      </c>
      <c r="BE26">
        <v>160</v>
      </c>
      <c r="BF26" t="s">
        <v>337</v>
      </c>
      <c r="BG26" t="s">
        <v>993</v>
      </c>
      <c r="BH26" t="s">
        <v>335</v>
      </c>
      <c r="BI26" t="s">
        <v>446</v>
      </c>
      <c r="BJ26" t="s">
        <v>335</v>
      </c>
      <c r="BK26">
        <v>38474119</v>
      </c>
      <c r="BL26">
        <v>3.11</v>
      </c>
      <c r="BM26">
        <v>0.15</v>
      </c>
      <c r="BN26" t="s">
        <v>340</v>
      </c>
      <c r="BO26" t="s">
        <v>991</v>
      </c>
      <c r="BP26">
        <v>110</v>
      </c>
      <c r="BQ26">
        <v>20</v>
      </c>
      <c r="BR26" t="s">
        <v>331</v>
      </c>
      <c r="BS26" t="s">
        <v>336</v>
      </c>
      <c r="BT26" t="s">
        <v>327</v>
      </c>
      <c r="BU26" t="s">
        <v>444</v>
      </c>
      <c r="BV26" t="s">
        <v>339</v>
      </c>
      <c r="BW26" t="s">
        <v>992</v>
      </c>
      <c r="BX26">
        <v>3.08</v>
      </c>
      <c r="BY26">
        <v>0.159</v>
      </c>
      <c r="BZ26" t="s">
        <v>338</v>
      </c>
      <c r="CA26" t="s">
        <v>991</v>
      </c>
      <c r="CB26">
        <v>100</v>
      </c>
      <c r="CC26">
        <v>19.399999999999999</v>
      </c>
      <c r="CD26" t="s">
        <v>331</v>
      </c>
      <c r="CE26" t="s">
        <v>336</v>
      </c>
      <c r="CF26" t="s">
        <v>327</v>
      </c>
      <c r="CG26" t="s">
        <v>444</v>
      </c>
      <c r="CH26" t="s">
        <v>339</v>
      </c>
      <c r="CI26" t="s">
        <v>994</v>
      </c>
      <c r="CJ26">
        <v>3.07</v>
      </c>
      <c r="CK26">
        <v>0.218</v>
      </c>
      <c r="CL26" t="s">
        <v>341</v>
      </c>
      <c r="CM26" t="s">
        <v>993</v>
      </c>
      <c r="CN26">
        <v>35</v>
      </c>
      <c r="CO26">
        <v>35.5</v>
      </c>
      <c r="CP26" t="s">
        <v>342</v>
      </c>
      <c r="CQ26" t="s">
        <v>343</v>
      </c>
      <c r="CR26" t="s">
        <v>327</v>
      </c>
      <c r="CS26" t="s">
        <v>449</v>
      </c>
      <c r="CT26" t="s">
        <v>344</v>
      </c>
      <c r="CU26" t="s">
        <v>995</v>
      </c>
      <c r="CV26" t="s">
        <v>996</v>
      </c>
      <c r="CW26" t="s">
        <v>335</v>
      </c>
      <c r="CX26" t="s">
        <v>446</v>
      </c>
      <c r="CY26" t="s">
        <v>335</v>
      </c>
      <c r="CZ26">
        <v>38474119</v>
      </c>
    </row>
    <row r="27" spans="1:144" x14ac:dyDescent="0.2">
      <c r="A27" t="s">
        <v>997</v>
      </c>
      <c r="B27" t="s">
        <v>998</v>
      </c>
      <c r="C27" t="s">
        <v>327</v>
      </c>
      <c r="D27" t="s">
        <v>328</v>
      </c>
      <c r="E27" t="s">
        <v>999</v>
      </c>
      <c r="F27">
        <v>8</v>
      </c>
      <c r="G27" t="s">
        <v>139</v>
      </c>
      <c r="H27" t="s">
        <v>439</v>
      </c>
      <c r="I27">
        <v>0</v>
      </c>
      <c r="J27">
        <v>35.795166700000003</v>
      </c>
      <c r="K27">
        <v>-117.622</v>
      </c>
      <c r="L27">
        <v>0</v>
      </c>
      <c r="M27">
        <v>6590</v>
      </c>
      <c r="N27">
        <v>250</v>
      </c>
      <c r="O27" t="s">
        <v>329</v>
      </c>
      <c r="P27" t="s">
        <v>330</v>
      </c>
      <c r="Q27" t="s">
        <v>331</v>
      </c>
      <c r="R27" t="s">
        <v>332</v>
      </c>
      <c r="S27" t="s">
        <v>327</v>
      </c>
      <c r="T27" t="s">
        <v>438</v>
      </c>
      <c r="U27">
        <v>600</v>
      </c>
      <c r="V27">
        <v>192</v>
      </c>
      <c r="W27">
        <v>240</v>
      </c>
      <c r="X27">
        <v>83</v>
      </c>
      <c r="Y27">
        <v>27</v>
      </c>
      <c r="Z27">
        <v>69</v>
      </c>
      <c r="AA27" t="s">
        <v>333</v>
      </c>
      <c r="AB27">
        <v>95</v>
      </c>
      <c r="AC27">
        <v>100</v>
      </c>
      <c r="AD27" t="s">
        <v>334</v>
      </c>
      <c r="AE27" t="s">
        <v>997</v>
      </c>
      <c r="AF27" t="s">
        <v>335</v>
      </c>
      <c r="AG27" t="s">
        <v>440</v>
      </c>
      <c r="AH27" t="s">
        <v>335</v>
      </c>
      <c r="AI27">
        <v>38474959</v>
      </c>
      <c r="AJ27" t="s">
        <v>441</v>
      </c>
      <c r="AK27">
        <v>0</v>
      </c>
      <c r="AL27">
        <v>35.7973328</v>
      </c>
      <c r="AM27">
        <v>-117.6226654</v>
      </c>
      <c r="AN27">
        <v>0</v>
      </c>
      <c r="AO27">
        <v>6390</v>
      </c>
      <c r="AP27">
        <v>420</v>
      </c>
      <c r="AQ27" t="s">
        <v>329</v>
      </c>
      <c r="AR27" t="s">
        <v>330</v>
      </c>
      <c r="AS27" t="s">
        <v>331</v>
      </c>
      <c r="AT27" t="s">
        <v>336</v>
      </c>
      <c r="AU27" t="s">
        <v>327</v>
      </c>
      <c r="AV27" t="s">
        <v>442</v>
      </c>
      <c r="AW27">
        <v>1008</v>
      </c>
      <c r="AX27">
        <v>336</v>
      </c>
      <c r="AY27">
        <v>384</v>
      </c>
      <c r="AZ27">
        <v>85</v>
      </c>
      <c r="BA27">
        <v>347</v>
      </c>
      <c r="BB27">
        <v>286</v>
      </c>
      <c r="BC27" t="s">
        <v>333</v>
      </c>
      <c r="BD27">
        <v>95</v>
      </c>
      <c r="BE27">
        <v>160</v>
      </c>
      <c r="BF27" t="s">
        <v>337</v>
      </c>
      <c r="BG27" t="s">
        <v>1000</v>
      </c>
      <c r="BH27" t="s">
        <v>335</v>
      </c>
      <c r="BI27" t="s">
        <v>440</v>
      </c>
      <c r="BJ27" t="s">
        <v>335</v>
      </c>
      <c r="BK27">
        <v>38474959</v>
      </c>
      <c r="BL27">
        <v>3.22</v>
      </c>
      <c r="BN27" t="s">
        <v>345</v>
      </c>
      <c r="BO27" t="s">
        <v>997</v>
      </c>
      <c r="BP27">
        <v>4</v>
      </c>
      <c r="BR27" t="s">
        <v>331</v>
      </c>
      <c r="BS27" t="s">
        <v>336</v>
      </c>
      <c r="BT27" t="s">
        <v>327</v>
      </c>
      <c r="BU27" t="s">
        <v>999</v>
      </c>
      <c r="BV27" t="s">
        <v>346</v>
      </c>
      <c r="BW27" t="s">
        <v>998</v>
      </c>
      <c r="BX27">
        <v>3.39</v>
      </c>
      <c r="BY27">
        <v>0.18099999999999999</v>
      </c>
      <c r="BZ27" t="s">
        <v>340</v>
      </c>
      <c r="CA27" t="s">
        <v>997</v>
      </c>
      <c r="CB27">
        <v>56</v>
      </c>
      <c r="CC27">
        <v>26.7</v>
      </c>
      <c r="CD27" t="s">
        <v>331</v>
      </c>
      <c r="CE27" t="s">
        <v>336</v>
      </c>
      <c r="CF27" t="s">
        <v>327</v>
      </c>
      <c r="CG27" t="s">
        <v>438</v>
      </c>
      <c r="CH27" t="s">
        <v>339</v>
      </c>
      <c r="CI27" t="s">
        <v>1001</v>
      </c>
      <c r="CJ27">
        <v>3.29</v>
      </c>
      <c r="CK27">
        <v>0.20799999999999999</v>
      </c>
      <c r="CL27" t="s">
        <v>338</v>
      </c>
      <c r="CM27" t="s">
        <v>1000</v>
      </c>
      <c r="CN27">
        <v>18</v>
      </c>
      <c r="CO27">
        <v>67.7</v>
      </c>
      <c r="CP27" t="s">
        <v>342</v>
      </c>
      <c r="CQ27" t="s">
        <v>343</v>
      </c>
      <c r="CR27" t="s">
        <v>327</v>
      </c>
      <c r="CS27" t="s">
        <v>443</v>
      </c>
      <c r="CT27" t="s">
        <v>344</v>
      </c>
      <c r="CU27" t="s">
        <v>1002</v>
      </c>
      <c r="CV27" t="s">
        <v>1003</v>
      </c>
      <c r="CW27" t="s">
        <v>335</v>
      </c>
      <c r="CX27" t="s">
        <v>440</v>
      </c>
      <c r="CY27" t="s">
        <v>335</v>
      </c>
      <c r="CZ27">
        <v>38474959</v>
      </c>
      <c r="EC27">
        <v>3.28</v>
      </c>
      <c r="ED27">
        <v>0.29099999999999998</v>
      </c>
      <c r="EE27" t="s">
        <v>341</v>
      </c>
      <c r="EF27" t="s">
        <v>1000</v>
      </c>
      <c r="EG27">
        <v>70</v>
      </c>
      <c r="EH27">
        <v>36.299999999999997</v>
      </c>
      <c r="EI27" t="s">
        <v>342</v>
      </c>
      <c r="EJ27" t="s">
        <v>343</v>
      </c>
      <c r="EK27" t="s">
        <v>327</v>
      </c>
      <c r="EL27" t="s">
        <v>443</v>
      </c>
      <c r="EM27" t="s">
        <v>344</v>
      </c>
      <c r="EN27" t="s">
        <v>1004</v>
      </c>
    </row>
    <row r="28" spans="1:144" x14ac:dyDescent="0.2">
      <c r="A28" t="s">
        <v>1005</v>
      </c>
      <c r="B28" t="s">
        <v>1006</v>
      </c>
      <c r="C28" t="s">
        <v>327</v>
      </c>
      <c r="D28" t="s">
        <v>328</v>
      </c>
      <c r="E28" t="s">
        <v>432</v>
      </c>
      <c r="F28">
        <v>7</v>
      </c>
      <c r="G28" t="s">
        <v>139</v>
      </c>
      <c r="H28" t="s">
        <v>433</v>
      </c>
      <c r="I28">
        <v>0</v>
      </c>
      <c r="J28">
        <v>35.757833300000001</v>
      </c>
      <c r="K28">
        <v>-117.5943333</v>
      </c>
      <c r="L28">
        <v>0</v>
      </c>
      <c r="M28">
        <v>3600</v>
      </c>
      <c r="N28">
        <v>350</v>
      </c>
      <c r="O28" t="s">
        <v>329</v>
      </c>
      <c r="P28" t="s">
        <v>330</v>
      </c>
      <c r="Q28" t="s">
        <v>331</v>
      </c>
      <c r="R28" t="s">
        <v>332</v>
      </c>
      <c r="S28" t="s">
        <v>327</v>
      </c>
      <c r="T28" t="s">
        <v>432</v>
      </c>
      <c r="U28">
        <v>840</v>
      </c>
      <c r="V28">
        <v>216</v>
      </c>
      <c r="W28">
        <v>264</v>
      </c>
      <c r="X28">
        <v>85</v>
      </c>
      <c r="Y28">
        <v>1</v>
      </c>
      <c r="Z28">
        <v>91</v>
      </c>
      <c r="AA28" t="s">
        <v>333</v>
      </c>
      <c r="AB28">
        <v>95</v>
      </c>
      <c r="AC28">
        <v>110</v>
      </c>
      <c r="AD28" t="s">
        <v>334</v>
      </c>
      <c r="AE28" t="s">
        <v>1005</v>
      </c>
      <c r="AF28" t="s">
        <v>335</v>
      </c>
      <c r="AG28" t="s">
        <v>434</v>
      </c>
      <c r="AH28" t="s">
        <v>335</v>
      </c>
      <c r="AI28">
        <v>38475007</v>
      </c>
      <c r="AJ28" t="s">
        <v>435</v>
      </c>
      <c r="AK28">
        <v>0</v>
      </c>
      <c r="AL28">
        <v>35.757499699999997</v>
      </c>
      <c r="AM28">
        <v>-117.5911636</v>
      </c>
      <c r="AN28">
        <v>0</v>
      </c>
      <c r="AO28">
        <v>2770</v>
      </c>
      <c r="AP28">
        <v>430</v>
      </c>
      <c r="AQ28" t="s">
        <v>329</v>
      </c>
      <c r="AR28" t="s">
        <v>330</v>
      </c>
      <c r="AS28" t="s">
        <v>331</v>
      </c>
      <c r="AT28" t="s">
        <v>336</v>
      </c>
      <c r="AU28" t="s">
        <v>327</v>
      </c>
      <c r="AV28" t="s">
        <v>436</v>
      </c>
      <c r="AW28">
        <v>1032</v>
      </c>
      <c r="AX28">
        <v>336</v>
      </c>
      <c r="AY28">
        <v>384</v>
      </c>
      <c r="AZ28">
        <v>85</v>
      </c>
      <c r="BA28">
        <v>11</v>
      </c>
      <c r="BB28">
        <v>75</v>
      </c>
      <c r="BC28" t="s">
        <v>333</v>
      </c>
      <c r="BD28">
        <v>95</v>
      </c>
      <c r="BE28">
        <v>160</v>
      </c>
      <c r="BF28" t="s">
        <v>337</v>
      </c>
      <c r="BG28" t="s">
        <v>1007</v>
      </c>
      <c r="BH28" t="s">
        <v>335</v>
      </c>
      <c r="BI28" t="s">
        <v>434</v>
      </c>
      <c r="BJ28" t="s">
        <v>335</v>
      </c>
      <c r="BK28">
        <v>38475007</v>
      </c>
      <c r="BL28">
        <v>3.24</v>
      </c>
      <c r="BM28">
        <v>0.154</v>
      </c>
      <c r="BN28" t="s">
        <v>340</v>
      </c>
      <c r="BO28" t="s">
        <v>1005</v>
      </c>
      <c r="BP28">
        <v>160</v>
      </c>
      <c r="BQ28">
        <v>20.9</v>
      </c>
      <c r="BR28" t="s">
        <v>331</v>
      </c>
      <c r="BS28" t="s">
        <v>336</v>
      </c>
      <c r="BT28" t="s">
        <v>327</v>
      </c>
      <c r="BU28" t="s">
        <v>432</v>
      </c>
      <c r="BV28" t="s">
        <v>339</v>
      </c>
      <c r="BW28" t="s">
        <v>1006</v>
      </c>
      <c r="BX28">
        <v>3.16</v>
      </c>
      <c r="BY28">
        <v>0.154</v>
      </c>
      <c r="BZ28" t="s">
        <v>338</v>
      </c>
      <c r="CA28" t="s">
        <v>1005</v>
      </c>
      <c r="CB28">
        <v>142</v>
      </c>
      <c r="CC28">
        <v>20.9</v>
      </c>
      <c r="CD28" t="s">
        <v>331</v>
      </c>
      <c r="CE28" t="s">
        <v>336</v>
      </c>
      <c r="CF28" t="s">
        <v>327</v>
      </c>
      <c r="CG28" t="s">
        <v>432</v>
      </c>
      <c r="CH28" t="s">
        <v>339</v>
      </c>
      <c r="CI28" t="s">
        <v>1008</v>
      </c>
      <c r="CJ28">
        <v>3.14</v>
      </c>
      <c r="CK28">
        <v>0.251</v>
      </c>
      <c r="CL28" t="s">
        <v>341</v>
      </c>
      <c r="CM28" t="s">
        <v>1007</v>
      </c>
      <c r="CN28">
        <v>41</v>
      </c>
      <c r="CO28">
        <v>34.700000000000003</v>
      </c>
      <c r="CP28" t="s">
        <v>342</v>
      </c>
      <c r="CQ28" t="s">
        <v>343</v>
      </c>
      <c r="CR28" t="s">
        <v>327</v>
      </c>
      <c r="CS28" t="s">
        <v>437</v>
      </c>
      <c r="CT28" t="s">
        <v>344</v>
      </c>
      <c r="CU28" t="s">
        <v>1009</v>
      </c>
      <c r="CV28" t="s">
        <v>1010</v>
      </c>
      <c r="CW28" t="s">
        <v>335</v>
      </c>
      <c r="CX28" t="s">
        <v>434</v>
      </c>
      <c r="CY28" t="s">
        <v>335</v>
      </c>
      <c r="CZ28">
        <v>38475007</v>
      </c>
    </row>
    <row r="29" spans="1:144" x14ac:dyDescent="0.2">
      <c r="A29" t="s">
        <v>1011</v>
      </c>
      <c r="B29" t="s">
        <v>1012</v>
      </c>
      <c r="C29" t="s">
        <v>327</v>
      </c>
      <c r="D29" t="s">
        <v>328</v>
      </c>
      <c r="E29" t="s">
        <v>669</v>
      </c>
      <c r="F29">
        <v>7</v>
      </c>
      <c r="G29" t="s">
        <v>139</v>
      </c>
      <c r="H29" t="s">
        <v>670</v>
      </c>
      <c r="I29">
        <v>0</v>
      </c>
      <c r="J29">
        <v>35.914999999999999</v>
      </c>
      <c r="K29">
        <v>-117.73216669999999</v>
      </c>
      <c r="L29">
        <v>0</v>
      </c>
      <c r="M29">
        <v>2920</v>
      </c>
      <c r="N29">
        <v>490</v>
      </c>
      <c r="O29" t="s">
        <v>329</v>
      </c>
      <c r="P29" t="s">
        <v>330</v>
      </c>
      <c r="Q29" t="s">
        <v>331</v>
      </c>
      <c r="R29" t="s">
        <v>332</v>
      </c>
      <c r="S29" t="s">
        <v>327</v>
      </c>
      <c r="T29" t="s">
        <v>669</v>
      </c>
      <c r="U29">
        <v>1176</v>
      </c>
      <c r="V29">
        <v>240</v>
      </c>
      <c r="W29">
        <v>264</v>
      </c>
      <c r="X29">
        <v>83</v>
      </c>
      <c r="Y29">
        <v>20</v>
      </c>
      <c r="Z29">
        <v>301</v>
      </c>
      <c r="AA29" t="s">
        <v>333</v>
      </c>
      <c r="AB29">
        <v>95</v>
      </c>
      <c r="AC29">
        <v>110</v>
      </c>
      <c r="AD29" t="s">
        <v>334</v>
      </c>
      <c r="AE29" t="s">
        <v>1011</v>
      </c>
      <c r="AF29" t="s">
        <v>335</v>
      </c>
      <c r="AG29" t="s">
        <v>671</v>
      </c>
      <c r="AH29" t="s">
        <v>335</v>
      </c>
      <c r="AI29">
        <v>38475463</v>
      </c>
      <c r="AJ29" t="s">
        <v>672</v>
      </c>
      <c r="AK29">
        <v>0</v>
      </c>
      <c r="AL29">
        <v>35.9166679</v>
      </c>
      <c r="AM29">
        <v>-117.73266599999999</v>
      </c>
      <c r="AN29">
        <v>0</v>
      </c>
      <c r="AO29">
        <v>2560</v>
      </c>
      <c r="AP29">
        <v>350</v>
      </c>
      <c r="AQ29" t="s">
        <v>329</v>
      </c>
      <c r="AR29" t="s">
        <v>330</v>
      </c>
      <c r="AS29" t="s">
        <v>342</v>
      </c>
      <c r="AT29" t="s">
        <v>343</v>
      </c>
      <c r="AU29" t="s">
        <v>327</v>
      </c>
      <c r="AV29" t="s">
        <v>673</v>
      </c>
      <c r="AW29">
        <v>864</v>
      </c>
      <c r="AX29">
        <v>432</v>
      </c>
      <c r="AY29">
        <v>480</v>
      </c>
      <c r="AZ29">
        <v>80</v>
      </c>
      <c r="BA29">
        <v>23</v>
      </c>
      <c r="BB29">
        <v>330</v>
      </c>
      <c r="BC29" t="s">
        <v>333</v>
      </c>
      <c r="BD29">
        <v>95</v>
      </c>
      <c r="BE29">
        <v>200</v>
      </c>
      <c r="BF29" t="s">
        <v>337</v>
      </c>
      <c r="BG29" t="s">
        <v>1013</v>
      </c>
      <c r="BH29" t="s">
        <v>335</v>
      </c>
      <c r="BI29" t="s">
        <v>671</v>
      </c>
      <c r="BJ29" t="s">
        <v>335</v>
      </c>
      <c r="BK29">
        <v>38475463</v>
      </c>
      <c r="BL29">
        <v>2.74</v>
      </c>
      <c r="BM29">
        <v>0.14699999999999999</v>
      </c>
      <c r="BN29" t="s">
        <v>340</v>
      </c>
      <c r="BO29" t="s">
        <v>1011</v>
      </c>
      <c r="BP29">
        <v>23</v>
      </c>
      <c r="BQ29">
        <v>59</v>
      </c>
      <c r="BR29" t="s">
        <v>331</v>
      </c>
      <c r="BS29" t="s">
        <v>336</v>
      </c>
      <c r="BT29" t="s">
        <v>327</v>
      </c>
      <c r="BU29" t="s">
        <v>669</v>
      </c>
      <c r="BV29" t="s">
        <v>339</v>
      </c>
      <c r="BW29" t="s">
        <v>1012</v>
      </c>
      <c r="BX29">
        <v>2.78</v>
      </c>
      <c r="BY29">
        <v>0.25600000000000001</v>
      </c>
      <c r="BZ29" t="s">
        <v>341</v>
      </c>
      <c r="CA29" t="s">
        <v>1013</v>
      </c>
      <c r="CB29">
        <v>12</v>
      </c>
      <c r="CC29">
        <v>99</v>
      </c>
      <c r="CD29" t="s">
        <v>342</v>
      </c>
      <c r="CE29" t="s">
        <v>343</v>
      </c>
      <c r="CF29" t="s">
        <v>327</v>
      </c>
      <c r="CG29" t="s">
        <v>674</v>
      </c>
      <c r="CH29" t="s">
        <v>344</v>
      </c>
      <c r="CI29" t="s">
        <v>1014</v>
      </c>
      <c r="CV29" t="s">
        <v>1015</v>
      </c>
      <c r="CW29" t="s">
        <v>335</v>
      </c>
      <c r="CX29" t="s">
        <v>671</v>
      </c>
      <c r="CY29" t="s">
        <v>335</v>
      </c>
      <c r="CZ29">
        <v>38475463</v>
      </c>
    </row>
    <row r="30" spans="1:144" x14ac:dyDescent="0.2">
      <c r="A30" t="s">
        <v>1016</v>
      </c>
      <c r="B30" t="s">
        <v>1017</v>
      </c>
      <c r="C30" t="s">
        <v>327</v>
      </c>
      <c r="D30" t="s">
        <v>328</v>
      </c>
      <c r="E30" t="s">
        <v>663</v>
      </c>
      <c r="F30">
        <v>12</v>
      </c>
      <c r="G30" t="s">
        <v>139</v>
      </c>
      <c r="H30" t="s">
        <v>664</v>
      </c>
      <c r="I30">
        <v>0</v>
      </c>
      <c r="J30">
        <v>35.641500000000001</v>
      </c>
      <c r="K30">
        <v>-117.4686667</v>
      </c>
      <c r="L30">
        <v>0</v>
      </c>
      <c r="M30">
        <v>6020</v>
      </c>
      <c r="N30">
        <v>470</v>
      </c>
      <c r="O30" t="s">
        <v>329</v>
      </c>
      <c r="P30" t="s">
        <v>330</v>
      </c>
      <c r="Q30" t="s">
        <v>331</v>
      </c>
      <c r="R30" t="s">
        <v>332</v>
      </c>
      <c r="S30" t="s">
        <v>327</v>
      </c>
      <c r="T30" t="s">
        <v>663</v>
      </c>
      <c r="U30">
        <v>1128</v>
      </c>
      <c r="V30">
        <v>264</v>
      </c>
      <c r="W30">
        <v>288</v>
      </c>
      <c r="X30">
        <v>87</v>
      </c>
      <c r="Y30">
        <v>136</v>
      </c>
      <c r="Z30">
        <v>292</v>
      </c>
      <c r="AA30" t="s">
        <v>333</v>
      </c>
      <c r="AB30">
        <v>95</v>
      </c>
      <c r="AC30">
        <v>120</v>
      </c>
      <c r="AD30" t="s">
        <v>334</v>
      </c>
      <c r="AE30" t="s">
        <v>1016</v>
      </c>
      <c r="AF30" t="s">
        <v>335</v>
      </c>
      <c r="AG30" t="s">
        <v>665</v>
      </c>
      <c r="AH30" t="s">
        <v>335</v>
      </c>
      <c r="AI30">
        <v>38478143</v>
      </c>
      <c r="AJ30" t="s">
        <v>666</v>
      </c>
      <c r="AK30">
        <v>0</v>
      </c>
      <c r="AL30">
        <v>35.639331800000001</v>
      </c>
      <c r="AM30">
        <v>-117.4683304</v>
      </c>
      <c r="AN30">
        <v>0</v>
      </c>
      <c r="AO30">
        <v>4750</v>
      </c>
      <c r="AP30">
        <v>550</v>
      </c>
      <c r="AQ30" t="s">
        <v>329</v>
      </c>
      <c r="AR30" t="s">
        <v>330</v>
      </c>
      <c r="AS30" t="s">
        <v>342</v>
      </c>
      <c r="AT30" t="s">
        <v>343</v>
      </c>
      <c r="AU30" t="s">
        <v>327</v>
      </c>
      <c r="AV30" t="s">
        <v>667</v>
      </c>
      <c r="AW30">
        <v>1320</v>
      </c>
      <c r="AX30">
        <v>384</v>
      </c>
      <c r="AY30">
        <v>432</v>
      </c>
      <c r="AZ30">
        <v>83</v>
      </c>
      <c r="BA30">
        <v>151</v>
      </c>
      <c r="BB30">
        <v>49</v>
      </c>
      <c r="BC30" t="s">
        <v>333</v>
      </c>
      <c r="BD30">
        <v>95</v>
      </c>
      <c r="BE30">
        <v>180</v>
      </c>
      <c r="BF30" t="s">
        <v>337</v>
      </c>
      <c r="BG30" t="s">
        <v>1018</v>
      </c>
      <c r="BH30" t="s">
        <v>335</v>
      </c>
      <c r="BI30" t="s">
        <v>665</v>
      </c>
      <c r="BJ30" t="s">
        <v>335</v>
      </c>
      <c r="BK30">
        <v>38478143</v>
      </c>
      <c r="BL30">
        <v>2.9</v>
      </c>
      <c r="BM30">
        <v>0.114</v>
      </c>
      <c r="BN30" t="s">
        <v>340</v>
      </c>
      <c r="BO30" t="s">
        <v>1016</v>
      </c>
      <c r="BP30">
        <v>22</v>
      </c>
      <c r="BQ30">
        <v>65.8</v>
      </c>
      <c r="BR30" t="s">
        <v>331</v>
      </c>
      <c r="BS30" t="s">
        <v>336</v>
      </c>
      <c r="BT30" t="s">
        <v>327</v>
      </c>
      <c r="BU30" t="s">
        <v>663</v>
      </c>
      <c r="BV30" t="s">
        <v>339</v>
      </c>
      <c r="BW30" t="s">
        <v>1017</v>
      </c>
      <c r="BX30">
        <v>2.92</v>
      </c>
      <c r="BY30">
        <v>0.20100000000000001</v>
      </c>
      <c r="BZ30" t="s">
        <v>341</v>
      </c>
      <c r="CA30" t="s">
        <v>1018</v>
      </c>
      <c r="CB30">
        <v>23</v>
      </c>
      <c r="CC30">
        <v>47.1</v>
      </c>
      <c r="CD30" t="s">
        <v>342</v>
      </c>
      <c r="CE30" t="s">
        <v>343</v>
      </c>
      <c r="CF30" t="s">
        <v>327</v>
      </c>
      <c r="CG30" t="s">
        <v>668</v>
      </c>
      <c r="CH30" t="s">
        <v>344</v>
      </c>
      <c r="CI30" t="s">
        <v>1019</v>
      </c>
      <c r="CV30" t="s">
        <v>1020</v>
      </c>
      <c r="CW30" t="s">
        <v>335</v>
      </c>
      <c r="CX30" t="s">
        <v>665</v>
      </c>
      <c r="CY30" t="s">
        <v>335</v>
      </c>
      <c r="CZ30">
        <v>38478143</v>
      </c>
    </row>
    <row r="31" spans="1:144" x14ac:dyDescent="0.2">
      <c r="A31" t="s">
        <v>1021</v>
      </c>
      <c r="B31" t="s">
        <v>1022</v>
      </c>
      <c r="C31" t="s">
        <v>327</v>
      </c>
      <c r="D31" t="s">
        <v>328</v>
      </c>
      <c r="E31" t="s">
        <v>425</v>
      </c>
      <c r="F31">
        <v>12</v>
      </c>
      <c r="G31" t="s">
        <v>139</v>
      </c>
      <c r="H31" t="s">
        <v>426</v>
      </c>
      <c r="I31">
        <v>0</v>
      </c>
      <c r="J31">
        <v>35.888333299999999</v>
      </c>
      <c r="K31">
        <v>-117.7325</v>
      </c>
      <c r="L31">
        <v>0</v>
      </c>
      <c r="M31">
        <v>5230</v>
      </c>
      <c r="N31">
        <v>350</v>
      </c>
      <c r="O31" t="s">
        <v>329</v>
      </c>
      <c r="P31" t="s">
        <v>330</v>
      </c>
      <c r="Q31" t="s">
        <v>331</v>
      </c>
      <c r="R31" t="s">
        <v>332</v>
      </c>
      <c r="S31" t="s">
        <v>327</v>
      </c>
      <c r="T31" t="s">
        <v>427</v>
      </c>
      <c r="U31">
        <v>840</v>
      </c>
      <c r="V31">
        <v>192</v>
      </c>
      <c r="W31">
        <v>216</v>
      </c>
      <c r="X31">
        <v>85</v>
      </c>
      <c r="Y31">
        <v>22</v>
      </c>
      <c r="Z31">
        <v>284</v>
      </c>
      <c r="AA31" t="s">
        <v>333</v>
      </c>
      <c r="AB31">
        <v>95</v>
      </c>
      <c r="AC31">
        <v>90</v>
      </c>
      <c r="AD31" t="s">
        <v>334</v>
      </c>
      <c r="AE31" t="s">
        <v>1023</v>
      </c>
      <c r="AF31" t="s">
        <v>335</v>
      </c>
      <c r="AG31" t="s">
        <v>428</v>
      </c>
      <c r="AH31" t="s">
        <v>335</v>
      </c>
      <c r="AI31">
        <v>38478423</v>
      </c>
      <c r="AJ31" t="s">
        <v>426</v>
      </c>
      <c r="AK31">
        <v>0</v>
      </c>
      <c r="AL31">
        <v>35.888333299999999</v>
      </c>
      <c r="AM31">
        <v>-117.7325</v>
      </c>
      <c r="AN31">
        <v>0</v>
      </c>
      <c r="AO31">
        <v>5200</v>
      </c>
      <c r="AP31">
        <v>350</v>
      </c>
      <c r="AQ31" t="s">
        <v>329</v>
      </c>
      <c r="AR31" t="s">
        <v>330</v>
      </c>
      <c r="AS31" t="s">
        <v>331</v>
      </c>
      <c r="AT31" t="s">
        <v>332</v>
      </c>
      <c r="AU31" t="s">
        <v>327</v>
      </c>
      <c r="AV31" t="s">
        <v>425</v>
      </c>
      <c r="AW31">
        <v>840</v>
      </c>
      <c r="AX31">
        <v>192</v>
      </c>
      <c r="AY31">
        <v>216</v>
      </c>
      <c r="AZ31">
        <v>85</v>
      </c>
      <c r="BA31">
        <v>27</v>
      </c>
      <c r="BB31">
        <v>277</v>
      </c>
      <c r="BC31" t="s">
        <v>333</v>
      </c>
      <c r="BD31">
        <v>95</v>
      </c>
      <c r="BE31">
        <v>90</v>
      </c>
      <c r="BF31" t="s">
        <v>334</v>
      </c>
      <c r="BG31" t="s">
        <v>1021</v>
      </c>
      <c r="BH31" t="s">
        <v>335</v>
      </c>
      <c r="BI31" t="s">
        <v>428</v>
      </c>
      <c r="BJ31" t="s">
        <v>335</v>
      </c>
      <c r="BK31">
        <v>38478423</v>
      </c>
      <c r="BL31">
        <v>3.05</v>
      </c>
      <c r="BM31">
        <v>0.16400000000000001</v>
      </c>
      <c r="BN31" t="s">
        <v>338</v>
      </c>
      <c r="BO31" t="s">
        <v>1023</v>
      </c>
      <c r="BP31">
        <v>100</v>
      </c>
      <c r="BQ31">
        <v>32.5</v>
      </c>
      <c r="BR31" t="s">
        <v>331</v>
      </c>
      <c r="BS31" t="s">
        <v>336</v>
      </c>
      <c r="BT31" t="s">
        <v>327</v>
      </c>
      <c r="BU31" t="s">
        <v>427</v>
      </c>
      <c r="BV31" t="s">
        <v>339</v>
      </c>
      <c r="BW31" t="s">
        <v>1024</v>
      </c>
      <c r="BX31">
        <v>3.1</v>
      </c>
      <c r="BY31">
        <v>0.16400000000000001</v>
      </c>
      <c r="BZ31" t="s">
        <v>340</v>
      </c>
      <c r="CA31" t="s">
        <v>1021</v>
      </c>
      <c r="CB31">
        <v>100</v>
      </c>
      <c r="CC31">
        <v>32.5</v>
      </c>
      <c r="CD31" t="s">
        <v>331</v>
      </c>
      <c r="CE31" t="s">
        <v>336</v>
      </c>
      <c r="CF31" t="s">
        <v>327</v>
      </c>
      <c r="CG31" t="s">
        <v>425</v>
      </c>
      <c r="CH31" t="s">
        <v>339</v>
      </c>
      <c r="CI31" t="s">
        <v>1022</v>
      </c>
      <c r="CJ31">
        <v>3.03</v>
      </c>
      <c r="CK31">
        <v>0.24099999999999999</v>
      </c>
      <c r="CL31" t="s">
        <v>341</v>
      </c>
      <c r="CM31" t="s">
        <v>1025</v>
      </c>
      <c r="CN31">
        <v>44</v>
      </c>
      <c r="CO31">
        <v>42.2</v>
      </c>
      <c r="CP31" t="s">
        <v>342</v>
      </c>
      <c r="CQ31" t="s">
        <v>343</v>
      </c>
      <c r="CR31" t="s">
        <v>327</v>
      </c>
      <c r="CS31" t="s">
        <v>431</v>
      </c>
      <c r="CT31" t="s">
        <v>344</v>
      </c>
      <c r="CU31" t="s">
        <v>1026</v>
      </c>
      <c r="CV31" t="s">
        <v>1027</v>
      </c>
      <c r="CW31" t="s">
        <v>335</v>
      </c>
      <c r="CX31" t="s">
        <v>428</v>
      </c>
      <c r="CY31" t="s">
        <v>335</v>
      </c>
      <c r="CZ31">
        <v>38478423</v>
      </c>
      <c r="DA31" t="s">
        <v>429</v>
      </c>
      <c r="DB31">
        <v>0</v>
      </c>
      <c r="DC31">
        <v>35.887664800000003</v>
      </c>
      <c r="DD31">
        <v>-117.731163</v>
      </c>
      <c r="DE31">
        <v>0</v>
      </c>
      <c r="DF31">
        <v>4500</v>
      </c>
      <c r="DG31">
        <v>570</v>
      </c>
      <c r="DH31" t="s">
        <v>329</v>
      </c>
      <c r="DI31" t="s">
        <v>330</v>
      </c>
      <c r="DJ31" t="s">
        <v>331</v>
      </c>
      <c r="DK31" t="s">
        <v>336</v>
      </c>
      <c r="DL31" t="s">
        <v>327</v>
      </c>
      <c r="DM31" t="s">
        <v>430</v>
      </c>
      <c r="DN31">
        <v>1392</v>
      </c>
      <c r="DO31">
        <v>432</v>
      </c>
      <c r="DP31">
        <v>504</v>
      </c>
      <c r="DQ31">
        <v>85</v>
      </c>
      <c r="DR31">
        <v>295</v>
      </c>
      <c r="DS31">
        <v>329</v>
      </c>
      <c r="DT31" t="s">
        <v>333</v>
      </c>
      <c r="DU31">
        <v>95</v>
      </c>
      <c r="DV31">
        <v>210</v>
      </c>
      <c r="DW31" t="s">
        <v>337</v>
      </c>
      <c r="DX31" t="s">
        <v>1025</v>
      </c>
      <c r="DY31" t="s">
        <v>335</v>
      </c>
      <c r="DZ31" t="s">
        <v>428</v>
      </c>
      <c r="EA31" t="s">
        <v>335</v>
      </c>
      <c r="EB31">
        <v>38478423</v>
      </c>
    </row>
    <row r="32" spans="1:144" x14ac:dyDescent="0.2">
      <c r="A32" t="s">
        <v>1028</v>
      </c>
      <c r="B32" t="s">
        <v>1029</v>
      </c>
      <c r="C32" t="s">
        <v>327</v>
      </c>
      <c r="D32" t="s">
        <v>328</v>
      </c>
      <c r="E32" t="s">
        <v>418</v>
      </c>
      <c r="F32">
        <v>9</v>
      </c>
      <c r="G32" t="s">
        <v>139</v>
      </c>
      <c r="H32" t="s">
        <v>419</v>
      </c>
      <c r="I32">
        <v>0</v>
      </c>
      <c r="J32">
        <v>35.7768333</v>
      </c>
      <c r="K32">
        <v>-117.6048333</v>
      </c>
      <c r="L32">
        <v>0</v>
      </c>
      <c r="M32">
        <v>8500</v>
      </c>
      <c r="N32">
        <v>300</v>
      </c>
      <c r="O32" t="s">
        <v>329</v>
      </c>
      <c r="P32" t="s">
        <v>330</v>
      </c>
      <c r="Q32" t="s">
        <v>331</v>
      </c>
      <c r="R32" t="s">
        <v>332</v>
      </c>
      <c r="S32" t="s">
        <v>327</v>
      </c>
      <c r="T32" t="s">
        <v>420</v>
      </c>
      <c r="U32">
        <v>720</v>
      </c>
      <c r="V32">
        <v>240</v>
      </c>
      <c r="W32">
        <v>264</v>
      </c>
      <c r="X32">
        <v>83</v>
      </c>
      <c r="Y32">
        <v>6</v>
      </c>
      <c r="Z32">
        <v>88</v>
      </c>
      <c r="AA32" t="s">
        <v>333</v>
      </c>
      <c r="AB32">
        <v>95</v>
      </c>
      <c r="AC32">
        <v>110</v>
      </c>
      <c r="AD32" t="s">
        <v>334</v>
      </c>
      <c r="AE32" t="s">
        <v>1030</v>
      </c>
      <c r="AF32" t="s">
        <v>335</v>
      </c>
      <c r="AG32" t="s">
        <v>421</v>
      </c>
      <c r="AH32" t="s">
        <v>335</v>
      </c>
      <c r="AI32">
        <v>38479903</v>
      </c>
      <c r="AJ32" t="s">
        <v>422</v>
      </c>
      <c r="AK32">
        <v>0</v>
      </c>
      <c r="AL32">
        <v>35.777000000000001</v>
      </c>
      <c r="AM32">
        <v>-117.6046667</v>
      </c>
      <c r="AN32">
        <v>0</v>
      </c>
      <c r="AO32">
        <v>9130</v>
      </c>
      <c r="AP32">
        <v>220</v>
      </c>
      <c r="AQ32" t="s">
        <v>329</v>
      </c>
      <c r="AR32" t="s">
        <v>330</v>
      </c>
      <c r="AS32" t="s">
        <v>331</v>
      </c>
      <c r="AT32" t="s">
        <v>332</v>
      </c>
      <c r="AU32" t="s">
        <v>327</v>
      </c>
      <c r="AV32" t="s">
        <v>418</v>
      </c>
      <c r="AW32">
        <v>528</v>
      </c>
      <c r="AX32">
        <v>240</v>
      </c>
      <c r="AY32">
        <v>264</v>
      </c>
      <c r="AZ32">
        <v>82</v>
      </c>
      <c r="BA32">
        <v>43</v>
      </c>
      <c r="BB32">
        <v>43</v>
      </c>
      <c r="BC32" t="s">
        <v>333</v>
      </c>
      <c r="BD32">
        <v>95</v>
      </c>
      <c r="BE32">
        <v>110</v>
      </c>
      <c r="BF32" t="s">
        <v>334</v>
      </c>
      <c r="BG32" t="s">
        <v>1028</v>
      </c>
      <c r="BH32" t="s">
        <v>335</v>
      </c>
      <c r="BI32" t="s">
        <v>421</v>
      </c>
      <c r="BJ32" t="s">
        <v>335</v>
      </c>
      <c r="BK32">
        <v>38479903</v>
      </c>
      <c r="BL32">
        <v>3.35</v>
      </c>
      <c r="BM32">
        <v>0.153</v>
      </c>
      <c r="BN32" t="s">
        <v>338</v>
      </c>
      <c r="BO32" t="s">
        <v>1030</v>
      </c>
      <c r="BP32">
        <v>51</v>
      </c>
      <c r="BQ32">
        <v>25.5</v>
      </c>
      <c r="BR32" t="s">
        <v>331</v>
      </c>
      <c r="BS32" t="s">
        <v>336</v>
      </c>
      <c r="BT32" t="s">
        <v>327</v>
      </c>
      <c r="BU32" t="s">
        <v>420</v>
      </c>
      <c r="BV32" t="s">
        <v>339</v>
      </c>
      <c r="BW32" t="s">
        <v>1031</v>
      </c>
      <c r="BX32">
        <v>3.47</v>
      </c>
      <c r="BY32">
        <v>0.161</v>
      </c>
      <c r="BZ32" t="s">
        <v>340</v>
      </c>
      <c r="CA32" t="s">
        <v>1028</v>
      </c>
      <c r="CB32">
        <v>52</v>
      </c>
      <c r="CC32">
        <v>25.5</v>
      </c>
      <c r="CD32" t="s">
        <v>331</v>
      </c>
      <c r="CE32" t="s">
        <v>336</v>
      </c>
      <c r="CF32" t="s">
        <v>327</v>
      </c>
      <c r="CG32" t="s">
        <v>418</v>
      </c>
      <c r="CH32" t="s">
        <v>339</v>
      </c>
      <c r="CI32" t="s">
        <v>1029</v>
      </c>
      <c r="CJ32">
        <v>3.35</v>
      </c>
      <c r="CK32">
        <v>0.29499999999999998</v>
      </c>
      <c r="CL32" t="s">
        <v>341</v>
      </c>
      <c r="CM32" t="s">
        <v>1032</v>
      </c>
      <c r="CN32">
        <v>82</v>
      </c>
      <c r="CO32">
        <v>35.299999999999997</v>
      </c>
      <c r="CP32" t="s">
        <v>342</v>
      </c>
      <c r="CQ32" t="s">
        <v>343</v>
      </c>
      <c r="CR32" t="s">
        <v>327</v>
      </c>
      <c r="CS32" t="s">
        <v>424</v>
      </c>
      <c r="CT32" t="s">
        <v>344</v>
      </c>
      <c r="CU32" t="s">
        <v>1033</v>
      </c>
      <c r="CV32" t="s">
        <v>1034</v>
      </c>
      <c r="CW32" t="s">
        <v>335</v>
      </c>
      <c r="CX32" t="s">
        <v>421</v>
      </c>
      <c r="CY32" t="s">
        <v>335</v>
      </c>
      <c r="CZ32">
        <v>38479903</v>
      </c>
      <c r="DA32" t="s">
        <v>422</v>
      </c>
      <c r="DB32">
        <v>0</v>
      </c>
      <c r="DC32">
        <v>35.775333400000001</v>
      </c>
      <c r="DD32">
        <v>-117.6011658</v>
      </c>
      <c r="DE32">
        <v>0</v>
      </c>
      <c r="DF32">
        <v>7870</v>
      </c>
      <c r="DG32">
        <v>570</v>
      </c>
      <c r="DH32" t="s">
        <v>329</v>
      </c>
      <c r="DI32" t="s">
        <v>330</v>
      </c>
      <c r="DJ32" t="s">
        <v>331</v>
      </c>
      <c r="DK32" t="s">
        <v>336</v>
      </c>
      <c r="DL32" t="s">
        <v>327</v>
      </c>
      <c r="DM32" t="s">
        <v>423</v>
      </c>
      <c r="DN32">
        <v>1368</v>
      </c>
      <c r="DO32">
        <v>408</v>
      </c>
      <c r="DP32">
        <v>456</v>
      </c>
      <c r="DQ32">
        <v>84</v>
      </c>
      <c r="DR32">
        <v>12</v>
      </c>
      <c r="DS32">
        <v>314</v>
      </c>
      <c r="DT32" t="s">
        <v>333</v>
      </c>
      <c r="DU32">
        <v>95</v>
      </c>
      <c r="DV32">
        <v>190</v>
      </c>
      <c r="DW32" t="s">
        <v>337</v>
      </c>
      <c r="DX32" t="s">
        <v>1032</v>
      </c>
      <c r="DY32" t="s">
        <v>335</v>
      </c>
      <c r="DZ32" t="s">
        <v>421</v>
      </c>
      <c r="EA32" t="s">
        <v>335</v>
      </c>
      <c r="EB32">
        <v>38479903</v>
      </c>
    </row>
    <row r="33" spans="1:172" x14ac:dyDescent="0.2">
      <c r="A33" t="s">
        <v>1035</v>
      </c>
      <c r="B33" t="s">
        <v>1036</v>
      </c>
      <c r="C33" t="s">
        <v>327</v>
      </c>
      <c r="D33" t="s">
        <v>328</v>
      </c>
      <c r="E33" t="s">
        <v>1037</v>
      </c>
      <c r="F33">
        <v>8</v>
      </c>
      <c r="G33" t="s">
        <v>139</v>
      </c>
      <c r="H33" t="s">
        <v>1038</v>
      </c>
      <c r="I33">
        <v>0</v>
      </c>
      <c r="J33">
        <v>35.783000000000001</v>
      </c>
      <c r="K33">
        <v>-117.619</v>
      </c>
      <c r="L33">
        <v>0</v>
      </c>
      <c r="M33">
        <v>5210</v>
      </c>
      <c r="N33">
        <v>210</v>
      </c>
      <c r="O33" t="s">
        <v>329</v>
      </c>
      <c r="P33" t="s">
        <v>330</v>
      </c>
      <c r="Q33" t="s">
        <v>331</v>
      </c>
      <c r="R33" t="s">
        <v>332</v>
      </c>
      <c r="S33" t="s">
        <v>327</v>
      </c>
      <c r="T33" t="s">
        <v>1037</v>
      </c>
      <c r="U33">
        <v>504</v>
      </c>
      <c r="V33">
        <v>264</v>
      </c>
      <c r="W33">
        <v>312</v>
      </c>
      <c r="X33">
        <v>77</v>
      </c>
      <c r="Y33">
        <v>107</v>
      </c>
      <c r="Z33">
        <v>328</v>
      </c>
      <c r="AA33" t="s">
        <v>333</v>
      </c>
      <c r="AB33">
        <v>95</v>
      </c>
      <c r="AC33">
        <v>130</v>
      </c>
      <c r="AD33" t="s">
        <v>334</v>
      </c>
      <c r="AE33" t="s">
        <v>1035</v>
      </c>
      <c r="AF33" t="s">
        <v>335</v>
      </c>
      <c r="AG33" t="s">
        <v>1039</v>
      </c>
      <c r="AH33" t="s">
        <v>335</v>
      </c>
      <c r="AI33">
        <v>38480367</v>
      </c>
      <c r="BL33">
        <v>2.0699999999999998</v>
      </c>
      <c r="BM33">
        <v>0.189</v>
      </c>
      <c r="BN33" t="s">
        <v>340</v>
      </c>
      <c r="BO33" t="s">
        <v>1035</v>
      </c>
      <c r="BP33">
        <v>24</v>
      </c>
      <c r="BQ33">
        <v>52.7</v>
      </c>
      <c r="BR33" t="s">
        <v>331</v>
      </c>
      <c r="BS33" t="s">
        <v>336</v>
      </c>
      <c r="BT33" t="s">
        <v>327</v>
      </c>
      <c r="BU33" t="s">
        <v>1037</v>
      </c>
      <c r="BV33" t="s">
        <v>339</v>
      </c>
      <c r="BW33" t="s">
        <v>1036</v>
      </c>
      <c r="CV33" t="s">
        <v>1040</v>
      </c>
      <c r="CW33" t="s">
        <v>335</v>
      </c>
      <c r="CX33" t="s">
        <v>1039</v>
      </c>
      <c r="CY33" t="s">
        <v>335</v>
      </c>
      <c r="CZ33">
        <v>38480367</v>
      </c>
    </row>
    <row r="34" spans="1:172" x14ac:dyDescent="0.2">
      <c r="A34" t="s">
        <v>1041</v>
      </c>
      <c r="B34" t="s">
        <v>1042</v>
      </c>
      <c r="C34" t="s">
        <v>327</v>
      </c>
      <c r="D34" t="s">
        <v>328</v>
      </c>
      <c r="E34" t="s">
        <v>657</v>
      </c>
      <c r="F34">
        <v>8</v>
      </c>
      <c r="G34" t="s">
        <v>139</v>
      </c>
      <c r="H34" t="s">
        <v>658</v>
      </c>
      <c r="I34">
        <v>0</v>
      </c>
      <c r="J34">
        <v>35.888666700000002</v>
      </c>
      <c r="K34">
        <v>-117.7296667</v>
      </c>
      <c r="L34">
        <v>0</v>
      </c>
      <c r="M34">
        <v>2780</v>
      </c>
      <c r="N34">
        <v>260</v>
      </c>
      <c r="O34" t="s">
        <v>329</v>
      </c>
      <c r="P34" t="s">
        <v>330</v>
      </c>
      <c r="Q34" t="s">
        <v>331</v>
      </c>
      <c r="R34" t="s">
        <v>332</v>
      </c>
      <c r="S34" t="s">
        <v>327</v>
      </c>
      <c r="T34" t="s">
        <v>657</v>
      </c>
      <c r="U34">
        <v>624</v>
      </c>
      <c r="V34">
        <v>240</v>
      </c>
      <c r="W34">
        <v>264</v>
      </c>
      <c r="X34">
        <v>84</v>
      </c>
      <c r="Y34">
        <v>73</v>
      </c>
      <c r="Z34">
        <v>32</v>
      </c>
      <c r="AA34" t="s">
        <v>333</v>
      </c>
      <c r="AB34">
        <v>95</v>
      </c>
      <c r="AC34">
        <v>110</v>
      </c>
      <c r="AD34" t="s">
        <v>334</v>
      </c>
      <c r="AE34" t="s">
        <v>1041</v>
      </c>
      <c r="AF34" t="s">
        <v>335</v>
      </c>
      <c r="AG34" t="s">
        <v>659</v>
      </c>
      <c r="AH34" t="s">
        <v>335</v>
      </c>
      <c r="AI34">
        <v>38481863</v>
      </c>
      <c r="AJ34" t="s">
        <v>660</v>
      </c>
      <c r="AK34">
        <v>0</v>
      </c>
      <c r="AL34">
        <v>35.8908348</v>
      </c>
      <c r="AM34">
        <v>-117.7331696</v>
      </c>
      <c r="AN34">
        <v>0</v>
      </c>
      <c r="AO34">
        <v>2230</v>
      </c>
      <c r="AP34">
        <v>340</v>
      </c>
      <c r="AQ34" t="s">
        <v>329</v>
      </c>
      <c r="AR34" t="s">
        <v>330</v>
      </c>
      <c r="AS34" t="s">
        <v>342</v>
      </c>
      <c r="AT34" t="s">
        <v>343</v>
      </c>
      <c r="AU34" t="s">
        <v>327</v>
      </c>
      <c r="AV34" t="s">
        <v>661</v>
      </c>
      <c r="AW34">
        <v>840</v>
      </c>
      <c r="AX34">
        <v>408</v>
      </c>
      <c r="AY34">
        <v>456</v>
      </c>
      <c r="AZ34">
        <v>79</v>
      </c>
      <c r="BA34">
        <v>65</v>
      </c>
      <c r="BB34">
        <v>41</v>
      </c>
      <c r="BC34" t="s">
        <v>333</v>
      </c>
      <c r="BD34">
        <v>95</v>
      </c>
      <c r="BE34">
        <v>190</v>
      </c>
      <c r="BF34" t="s">
        <v>337</v>
      </c>
      <c r="BG34" t="s">
        <v>1043</v>
      </c>
      <c r="BH34" t="s">
        <v>335</v>
      </c>
      <c r="BI34" t="s">
        <v>659</v>
      </c>
      <c r="BJ34" t="s">
        <v>335</v>
      </c>
      <c r="BK34">
        <v>38481863</v>
      </c>
      <c r="BL34">
        <v>2.66</v>
      </c>
      <c r="BM34">
        <v>0.17</v>
      </c>
      <c r="BN34" t="s">
        <v>340</v>
      </c>
      <c r="BO34" t="s">
        <v>1041</v>
      </c>
      <c r="BP34">
        <v>24</v>
      </c>
      <c r="BQ34">
        <v>40.9</v>
      </c>
      <c r="BR34" t="s">
        <v>331</v>
      </c>
      <c r="BS34" t="s">
        <v>336</v>
      </c>
      <c r="BT34" t="s">
        <v>327</v>
      </c>
      <c r="BU34" t="s">
        <v>657</v>
      </c>
      <c r="BV34" t="s">
        <v>339</v>
      </c>
      <c r="BW34" t="s">
        <v>1042</v>
      </c>
      <c r="BX34">
        <v>2.72</v>
      </c>
      <c r="BY34">
        <v>0.19800000000000001</v>
      </c>
      <c r="BZ34" t="s">
        <v>341</v>
      </c>
      <c r="CA34" t="s">
        <v>1043</v>
      </c>
      <c r="CB34">
        <v>10</v>
      </c>
      <c r="CC34">
        <v>94.7</v>
      </c>
      <c r="CD34" t="s">
        <v>342</v>
      </c>
      <c r="CE34" t="s">
        <v>343</v>
      </c>
      <c r="CF34" t="s">
        <v>327</v>
      </c>
      <c r="CG34" t="s">
        <v>662</v>
      </c>
      <c r="CH34" t="s">
        <v>344</v>
      </c>
      <c r="CI34" t="s">
        <v>1044</v>
      </c>
      <c r="CV34" t="s">
        <v>1045</v>
      </c>
      <c r="CW34" t="s">
        <v>335</v>
      </c>
      <c r="CX34" t="s">
        <v>659</v>
      </c>
      <c r="CY34" t="s">
        <v>335</v>
      </c>
      <c r="CZ34">
        <v>38481863</v>
      </c>
    </row>
    <row r="35" spans="1:172" x14ac:dyDescent="0.2">
      <c r="A35" t="s">
        <v>1046</v>
      </c>
      <c r="B35" t="s">
        <v>1047</v>
      </c>
      <c r="C35" t="s">
        <v>327</v>
      </c>
      <c r="D35" t="s">
        <v>328</v>
      </c>
      <c r="E35" t="s">
        <v>412</v>
      </c>
      <c r="F35">
        <v>13</v>
      </c>
      <c r="G35" t="s">
        <v>139</v>
      </c>
      <c r="H35" t="s">
        <v>413</v>
      </c>
      <c r="I35">
        <v>0</v>
      </c>
      <c r="J35">
        <v>35.873833300000001</v>
      </c>
      <c r="K35">
        <v>-117.72</v>
      </c>
      <c r="L35">
        <v>0</v>
      </c>
      <c r="M35">
        <v>8050</v>
      </c>
      <c r="N35">
        <v>300</v>
      </c>
      <c r="O35" t="s">
        <v>329</v>
      </c>
      <c r="P35" t="s">
        <v>330</v>
      </c>
      <c r="Q35" t="s">
        <v>331</v>
      </c>
      <c r="R35" t="s">
        <v>332</v>
      </c>
      <c r="S35" t="s">
        <v>327</v>
      </c>
      <c r="T35" t="s">
        <v>412</v>
      </c>
      <c r="U35">
        <v>720</v>
      </c>
      <c r="V35">
        <v>216</v>
      </c>
      <c r="W35">
        <v>240</v>
      </c>
      <c r="X35">
        <v>81</v>
      </c>
      <c r="Y35">
        <v>41</v>
      </c>
      <c r="Z35">
        <v>52</v>
      </c>
      <c r="AA35" t="s">
        <v>333</v>
      </c>
      <c r="AB35">
        <v>95</v>
      </c>
      <c r="AC35">
        <v>100</v>
      </c>
      <c r="AD35" t="s">
        <v>334</v>
      </c>
      <c r="AE35" t="s">
        <v>1046</v>
      </c>
      <c r="AF35" t="s">
        <v>335</v>
      </c>
      <c r="AG35" t="s">
        <v>414</v>
      </c>
      <c r="AH35" t="s">
        <v>335</v>
      </c>
      <c r="AI35">
        <v>38483215</v>
      </c>
      <c r="AJ35" t="s">
        <v>415</v>
      </c>
      <c r="AK35">
        <v>0</v>
      </c>
      <c r="AL35">
        <v>35.871498099999997</v>
      </c>
      <c r="AM35">
        <v>-117.7228317</v>
      </c>
      <c r="AN35">
        <v>0</v>
      </c>
      <c r="AO35">
        <v>6270</v>
      </c>
      <c r="AP35">
        <v>630</v>
      </c>
      <c r="AQ35" t="s">
        <v>329</v>
      </c>
      <c r="AR35" t="s">
        <v>330</v>
      </c>
      <c r="AS35" t="s">
        <v>331</v>
      </c>
      <c r="AT35" t="s">
        <v>336</v>
      </c>
      <c r="AU35" t="s">
        <v>327</v>
      </c>
      <c r="AV35" t="s">
        <v>416</v>
      </c>
      <c r="AW35">
        <v>1512</v>
      </c>
      <c r="AX35">
        <v>432</v>
      </c>
      <c r="AY35">
        <v>528</v>
      </c>
      <c r="AZ35">
        <v>86</v>
      </c>
      <c r="BA35">
        <v>16</v>
      </c>
      <c r="BB35">
        <v>76</v>
      </c>
      <c r="BC35" t="s">
        <v>333</v>
      </c>
      <c r="BD35">
        <v>95</v>
      </c>
      <c r="BE35">
        <v>220</v>
      </c>
      <c r="BF35" t="s">
        <v>337</v>
      </c>
      <c r="BG35" t="s">
        <v>1048</v>
      </c>
      <c r="BH35" t="s">
        <v>335</v>
      </c>
      <c r="BI35" t="s">
        <v>414</v>
      </c>
      <c r="BJ35" t="s">
        <v>335</v>
      </c>
      <c r="BK35">
        <v>38483215</v>
      </c>
      <c r="BL35">
        <v>3.02</v>
      </c>
      <c r="BM35">
        <v>0.17899999999999999</v>
      </c>
      <c r="BN35" t="s">
        <v>340</v>
      </c>
      <c r="BO35" t="s">
        <v>1046</v>
      </c>
      <c r="BP35">
        <v>95</v>
      </c>
      <c r="BQ35">
        <v>32.200000000000003</v>
      </c>
      <c r="BR35" t="s">
        <v>331</v>
      </c>
      <c r="BS35" t="s">
        <v>336</v>
      </c>
      <c r="BT35" t="s">
        <v>327</v>
      </c>
      <c r="BU35" t="s">
        <v>412</v>
      </c>
      <c r="BV35" t="s">
        <v>339</v>
      </c>
      <c r="BW35" t="s">
        <v>1047</v>
      </c>
      <c r="BX35">
        <v>3.07</v>
      </c>
      <c r="BY35">
        <v>0.38400000000000001</v>
      </c>
      <c r="BZ35" t="s">
        <v>338</v>
      </c>
      <c r="CA35" t="s">
        <v>1048</v>
      </c>
      <c r="CB35">
        <v>21</v>
      </c>
      <c r="CC35">
        <v>55.9</v>
      </c>
      <c r="CD35" t="s">
        <v>342</v>
      </c>
      <c r="CE35" t="s">
        <v>343</v>
      </c>
      <c r="CF35" t="s">
        <v>327</v>
      </c>
      <c r="CG35" t="s">
        <v>417</v>
      </c>
      <c r="CH35" t="s">
        <v>344</v>
      </c>
      <c r="CI35" t="s">
        <v>1049</v>
      </c>
      <c r="CJ35">
        <v>2.97</v>
      </c>
      <c r="CK35">
        <v>0.28699999999999998</v>
      </c>
      <c r="CL35" t="s">
        <v>341</v>
      </c>
      <c r="CM35" t="s">
        <v>1048</v>
      </c>
      <c r="CN35">
        <v>35</v>
      </c>
      <c r="CO35">
        <v>41.6</v>
      </c>
      <c r="CP35" t="s">
        <v>342</v>
      </c>
      <c r="CQ35" t="s">
        <v>343</v>
      </c>
      <c r="CR35" t="s">
        <v>327</v>
      </c>
      <c r="CS35" t="s">
        <v>417</v>
      </c>
      <c r="CT35" t="s">
        <v>344</v>
      </c>
      <c r="CU35" t="s">
        <v>1050</v>
      </c>
      <c r="CV35" t="s">
        <v>1051</v>
      </c>
      <c r="CW35" t="s">
        <v>335</v>
      </c>
      <c r="CX35" t="s">
        <v>414</v>
      </c>
      <c r="CY35" t="s">
        <v>335</v>
      </c>
      <c r="CZ35">
        <v>38483215</v>
      </c>
    </row>
    <row r="36" spans="1:172" x14ac:dyDescent="0.2">
      <c r="A36" t="s">
        <v>1052</v>
      </c>
      <c r="B36" t="s">
        <v>1053</v>
      </c>
      <c r="C36" t="s">
        <v>327</v>
      </c>
      <c r="D36" t="s">
        <v>328</v>
      </c>
      <c r="E36" t="s">
        <v>1054</v>
      </c>
      <c r="F36">
        <v>11</v>
      </c>
      <c r="G36" t="s">
        <v>139</v>
      </c>
      <c r="H36" t="s">
        <v>1055</v>
      </c>
      <c r="I36">
        <v>0</v>
      </c>
      <c r="J36">
        <v>35.7843333</v>
      </c>
      <c r="K36">
        <v>-117.61750000000001</v>
      </c>
      <c r="L36">
        <v>0</v>
      </c>
      <c r="M36">
        <v>5400</v>
      </c>
      <c r="N36">
        <v>310</v>
      </c>
      <c r="O36" t="s">
        <v>329</v>
      </c>
      <c r="P36" t="s">
        <v>330</v>
      </c>
      <c r="Q36" t="s">
        <v>331</v>
      </c>
      <c r="R36" t="s">
        <v>332</v>
      </c>
      <c r="S36" t="s">
        <v>327</v>
      </c>
      <c r="T36" t="s">
        <v>1054</v>
      </c>
      <c r="U36">
        <v>768</v>
      </c>
      <c r="V36">
        <v>312</v>
      </c>
      <c r="W36">
        <v>336</v>
      </c>
      <c r="X36">
        <v>76</v>
      </c>
      <c r="Y36">
        <v>81</v>
      </c>
      <c r="Z36">
        <v>23</v>
      </c>
      <c r="AA36" t="s">
        <v>333</v>
      </c>
      <c r="AB36">
        <v>95</v>
      </c>
      <c r="AC36">
        <v>140</v>
      </c>
      <c r="AD36" t="s">
        <v>334</v>
      </c>
      <c r="AE36" t="s">
        <v>1052</v>
      </c>
      <c r="AF36" t="s">
        <v>335</v>
      </c>
      <c r="AG36" t="s">
        <v>1056</v>
      </c>
      <c r="AH36" t="s">
        <v>335</v>
      </c>
      <c r="AI36">
        <v>38483263</v>
      </c>
      <c r="AJ36" t="s">
        <v>1057</v>
      </c>
      <c r="AK36">
        <v>0</v>
      </c>
      <c r="AL36">
        <v>35.786335000000001</v>
      </c>
      <c r="AM36">
        <v>-117.62083440000001</v>
      </c>
      <c r="AN36">
        <v>0</v>
      </c>
      <c r="AO36">
        <v>4380</v>
      </c>
      <c r="AP36">
        <v>530</v>
      </c>
      <c r="AQ36" t="s">
        <v>329</v>
      </c>
      <c r="AR36" t="s">
        <v>330</v>
      </c>
      <c r="AS36" t="s">
        <v>342</v>
      </c>
      <c r="AT36" t="s">
        <v>343</v>
      </c>
      <c r="AU36" t="s">
        <v>327</v>
      </c>
      <c r="AV36" t="s">
        <v>1058</v>
      </c>
      <c r="AW36">
        <v>1296</v>
      </c>
      <c r="AX36">
        <v>504</v>
      </c>
      <c r="AY36">
        <v>672</v>
      </c>
      <c r="AZ36">
        <v>77</v>
      </c>
      <c r="BA36">
        <v>350</v>
      </c>
      <c r="BB36">
        <v>314</v>
      </c>
      <c r="BC36" t="s">
        <v>333</v>
      </c>
      <c r="BD36">
        <v>95</v>
      </c>
      <c r="BE36">
        <v>280</v>
      </c>
      <c r="BF36" t="s">
        <v>337</v>
      </c>
      <c r="BG36" t="s">
        <v>1059</v>
      </c>
      <c r="BH36" t="s">
        <v>335</v>
      </c>
      <c r="BI36" t="s">
        <v>1056</v>
      </c>
      <c r="BJ36" t="s">
        <v>335</v>
      </c>
      <c r="BK36">
        <v>38483263</v>
      </c>
      <c r="BL36">
        <v>1.88</v>
      </c>
      <c r="BM36">
        <v>0.123</v>
      </c>
      <c r="BN36" t="s">
        <v>340</v>
      </c>
      <c r="BO36" t="s">
        <v>1052</v>
      </c>
      <c r="BP36">
        <v>20</v>
      </c>
      <c r="BQ36">
        <v>88.2</v>
      </c>
      <c r="BR36" t="s">
        <v>331</v>
      </c>
      <c r="BS36" t="s">
        <v>336</v>
      </c>
      <c r="BT36" t="s">
        <v>327</v>
      </c>
      <c r="BU36" t="s">
        <v>1054</v>
      </c>
      <c r="BV36" t="s">
        <v>339</v>
      </c>
      <c r="BW36" t="s">
        <v>1053</v>
      </c>
      <c r="BX36">
        <v>2.27</v>
      </c>
      <c r="BY36">
        <v>0.28299999999999997</v>
      </c>
      <c r="BZ36" t="s">
        <v>341</v>
      </c>
      <c r="CA36" t="s">
        <v>1059</v>
      </c>
      <c r="CB36">
        <v>5</v>
      </c>
      <c r="CC36">
        <v>192.2</v>
      </c>
      <c r="CD36" t="s">
        <v>342</v>
      </c>
      <c r="CE36" t="s">
        <v>343</v>
      </c>
      <c r="CF36" t="s">
        <v>327</v>
      </c>
      <c r="CG36" t="s">
        <v>1060</v>
      </c>
      <c r="CH36" t="s">
        <v>344</v>
      </c>
      <c r="CI36" t="s">
        <v>1061</v>
      </c>
      <c r="CV36" t="s">
        <v>1062</v>
      </c>
      <c r="CW36" t="s">
        <v>335</v>
      </c>
      <c r="CX36" t="s">
        <v>1056</v>
      </c>
      <c r="CY36" t="s">
        <v>335</v>
      </c>
      <c r="CZ36">
        <v>38483263</v>
      </c>
    </row>
    <row r="37" spans="1:172" x14ac:dyDescent="0.2">
      <c r="A37" t="s">
        <v>1063</v>
      </c>
      <c r="B37" t="s">
        <v>1064</v>
      </c>
      <c r="C37" t="s">
        <v>327</v>
      </c>
      <c r="D37" t="s">
        <v>328</v>
      </c>
      <c r="E37" t="s">
        <v>402</v>
      </c>
      <c r="F37">
        <v>12</v>
      </c>
      <c r="G37" t="s">
        <v>139</v>
      </c>
      <c r="H37" t="s">
        <v>403</v>
      </c>
      <c r="I37">
        <v>0</v>
      </c>
      <c r="J37">
        <v>35.875166700000001</v>
      </c>
      <c r="K37">
        <v>-117.70950000000001</v>
      </c>
      <c r="L37">
        <v>0</v>
      </c>
      <c r="M37">
        <v>8520</v>
      </c>
      <c r="N37">
        <v>290</v>
      </c>
      <c r="O37" t="s">
        <v>329</v>
      </c>
      <c r="P37" t="s">
        <v>330</v>
      </c>
      <c r="Q37" t="s">
        <v>331</v>
      </c>
      <c r="R37" t="s">
        <v>332</v>
      </c>
      <c r="S37" t="s">
        <v>327</v>
      </c>
      <c r="T37" t="s">
        <v>404</v>
      </c>
      <c r="U37">
        <v>696</v>
      </c>
      <c r="V37">
        <v>240</v>
      </c>
      <c r="W37">
        <v>264</v>
      </c>
      <c r="X37">
        <v>83</v>
      </c>
      <c r="Y37">
        <v>21</v>
      </c>
      <c r="Z37">
        <v>73</v>
      </c>
      <c r="AA37" t="s">
        <v>333</v>
      </c>
      <c r="AB37">
        <v>95</v>
      </c>
      <c r="AC37">
        <v>110</v>
      </c>
      <c r="AD37" t="s">
        <v>334</v>
      </c>
      <c r="AE37" t="s">
        <v>1063</v>
      </c>
      <c r="AF37" t="s">
        <v>335</v>
      </c>
      <c r="AG37" t="s">
        <v>405</v>
      </c>
      <c r="AH37" t="s">
        <v>335</v>
      </c>
      <c r="AI37">
        <v>38483591</v>
      </c>
      <c r="AJ37" t="s">
        <v>406</v>
      </c>
      <c r="AK37">
        <v>0</v>
      </c>
      <c r="AL37">
        <v>35.876833300000001</v>
      </c>
      <c r="AM37">
        <v>-117.712</v>
      </c>
      <c r="AN37">
        <v>0</v>
      </c>
      <c r="AO37">
        <v>8710</v>
      </c>
      <c r="AP37">
        <v>280</v>
      </c>
      <c r="AQ37" t="s">
        <v>329</v>
      </c>
      <c r="AR37" t="s">
        <v>330</v>
      </c>
      <c r="AS37" t="s">
        <v>331</v>
      </c>
      <c r="AT37" t="s">
        <v>332</v>
      </c>
      <c r="AU37" t="s">
        <v>327</v>
      </c>
      <c r="AV37" t="s">
        <v>407</v>
      </c>
      <c r="AW37">
        <v>672</v>
      </c>
      <c r="AX37">
        <v>216</v>
      </c>
      <c r="AY37">
        <v>264</v>
      </c>
      <c r="AZ37">
        <v>82</v>
      </c>
      <c r="BA37">
        <v>7</v>
      </c>
      <c r="BB37">
        <v>280</v>
      </c>
      <c r="BC37" t="s">
        <v>333</v>
      </c>
      <c r="BD37">
        <v>95</v>
      </c>
      <c r="BE37">
        <v>110</v>
      </c>
      <c r="BF37" t="s">
        <v>334</v>
      </c>
      <c r="BG37" t="s">
        <v>1065</v>
      </c>
      <c r="BH37" t="s">
        <v>335</v>
      </c>
      <c r="BI37" t="s">
        <v>405</v>
      </c>
      <c r="BJ37" t="s">
        <v>335</v>
      </c>
      <c r="BK37">
        <v>38483591</v>
      </c>
      <c r="BL37">
        <v>3.49</v>
      </c>
      <c r="BM37">
        <v>0.17100000000000001</v>
      </c>
      <c r="BN37" t="s">
        <v>340</v>
      </c>
      <c r="BO37" t="s">
        <v>1063</v>
      </c>
      <c r="BP37">
        <v>52</v>
      </c>
      <c r="BQ37">
        <v>33.4</v>
      </c>
      <c r="BR37" t="s">
        <v>331</v>
      </c>
      <c r="BS37" t="s">
        <v>336</v>
      </c>
      <c r="BT37" t="s">
        <v>327</v>
      </c>
      <c r="BU37" t="s">
        <v>402</v>
      </c>
      <c r="BV37" t="s">
        <v>339</v>
      </c>
      <c r="BW37" t="s">
        <v>1064</v>
      </c>
      <c r="BX37">
        <v>3.37</v>
      </c>
      <c r="BY37">
        <v>0.16900000000000001</v>
      </c>
      <c r="BZ37" t="s">
        <v>338</v>
      </c>
      <c r="CA37" t="s">
        <v>1065</v>
      </c>
      <c r="CB37">
        <v>52</v>
      </c>
      <c r="CC37">
        <v>33.4</v>
      </c>
      <c r="CD37" t="s">
        <v>331</v>
      </c>
      <c r="CE37" t="s">
        <v>336</v>
      </c>
      <c r="CF37" t="s">
        <v>327</v>
      </c>
      <c r="CG37" t="s">
        <v>410</v>
      </c>
      <c r="CH37" t="s">
        <v>339</v>
      </c>
      <c r="CI37" t="s">
        <v>1066</v>
      </c>
      <c r="CJ37">
        <v>3.32</v>
      </c>
      <c r="CK37">
        <v>0.29799999999999999</v>
      </c>
      <c r="CL37" t="s">
        <v>341</v>
      </c>
      <c r="CM37" t="s">
        <v>1067</v>
      </c>
      <c r="CN37">
        <v>90</v>
      </c>
      <c r="CO37">
        <v>41.1</v>
      </c>
      <c r="CP37" t="s">
        <v>342</v>
      </c>
      <c r="CQ37" t="s">
        <v>343</v>
      </c>
      <c r="CR37" t="s">
        <v>327</v>
      </c>
      <c r="CS37" t="s">
        <v>411</v>
      </c>
      <c r="CT37" t="s">
        <v>344</v>
      </c>
      <c r="CU37" t="s">
        <v>1068</v>
      </c>
      <c r="CV37" t="s">
        <v>1069</v>
      </c>
      <c r="CW37" t="s">
        <v>335</v>
      </c>
      <c r="CX37" t="s">
        <v>405</v>
      </c>
      <c r="CY37" t="s">
        <v>335</v>
      </c>
      <c r="CZ37">
        <v>38483591</v>
      </c>
      <c r="DA37" t="s">
        <v>408</v>
      </c>
      <c r="DB37">
        <v>0</v>
      </c>
      <c r="DC37">
        <v>35.872001599999997</v>
      </c>
      <c r="DD37">
        <v>-117.7131653</v>
      </c>
      <c r="DE37">
        <v>0</v>
      </c>
      <c r="DF37">
        <v>7880</v>
      </c>
      <c r="DG37">
        <v>550</v>
      </c>
      <c r="DH37" t="s">
        <v>329</v>
      </c>
      <c r="DI37" t="s">
        <v>330</v>
      </c>
      <c r="DJ37" t="s">
        <v>331</v>
      </c>
      <c r="DK37" t="s">
        <v>336</v>
      </c>
      <c r="DL37" t="s">
        <v>327</v>
      </c>
      <c r="DM37" t="s">
        <v>409</v>
      </c>
      <c r="DN37">
        <v>1320</v>
      </c>
      <c r="DO37">
        <v>408</v>
      </c>
      <c r="DP37">
        <v>552</v>
      </c>
      <c r="DQ37">
        <v>86</v>
      </c>
      <c r="DR37">
        <v>335</v>
      </c>
      <c r="DS37">
        <v>291</v>
      </c>
      <c r="DT37" t="s">
        <v>333</v>
      </c>
      <c r="DU37">
        <v>95</v>
      </c>
      <c r="DV37">
        <v>230</v>
      </c>
      <c r="DW37" t="s">
        <v>337</v>
      </c>
      <c r="DX37" t="s">
        <v>1067</v>
      </c>
      <c r="DY37" t="s">
        <v>335</v>
      </c>
      <c r="DZ37" t="s">
        <v>405</v>
      </c>
      <c r="EA37" t="s">
        <v>335</v>
      </c>
      <c r="EB37">
        <v>38483591</v>
      </c>
    </row>
    <row r="38" spans="1:172" x14ac:dyDescent="0.2">
      <c r="A38" t="s">
        <v>1070</v>
      </c>
      <c r="B38" t="s">
        <v>1071</v>
      </c>
      <c r="C38" t="s">
        <v>327</v>
      </c>
      <c r="D38" t="s">
        <v>328</v>
      </c>
      <c r="E38" t="s">
        <v>395</v>
      </c>
      <c r="F38">
        <v>8</v>
      </c>
      <c r="G38" t="s">
        <v>139</v>
      </c>
      <c r="H38" t="s">
        <v>396</v>
      </c>
      <c r="I38">
        <v>0</v>
      </c>
      <c r="J38">
        <v>35.654166699999998</v>
      </c>
      <c r="K38">
        <v>-117.4618333</v>
      </c>
      <c r="L38">
        <v>0</v>
      </c>
      <c r="M38">
        <v>9650</v>
      </c>
      <c r="N38">
        <v>210</v>
      </c>
      <c r="O38" t="s">
        <v>329</v>
      </c>
      <c r="P38" t="s">
        <v>330</v>
      </c>
      <c r="Q38" t="s">
        <v>331</v>
      </c>
      <c r="R38" t="s">
        <v>332</v>
      </c>
      <c r="S38" t="s">
        <v>327</v>
      </c>
      <c r="T38" t="s">
        <v>395</v>
      </c>
      <c r="U38">
        <v>504</v>
      </c>
      <c r="V38">
        <v>192</v>
      </c>
      <c r="W38">
        <v>240</v>
      </c>
      <c r="X38">
        <v>83</v>
      </c>
      <c r="Y38">
        <v>19</v>
      </c>
      <c r="Z38">
        <v>52</v>
      </c>
      <c r="AA38" t="s">
        <v>333</v>
      </c>
      <c r="AB38">
        <v>95</v>
      </c>
      <c r="AC38">
        <v>100</v>
      </c>
      <c r="AD38" t="s">
        <v>334</v>
      </c>
      <c r="AE38" t="s">
        <v>1070</v>
      </c>
      <c r="AF38" t="s">
        <v>335</v>
      </c>
      <c r="AG38" t="s">
        <v>397</v>
      </c>
      <c r="AH38" t="s">
        <v>335</v>
      </c>
      <c r="AI38">
        <v>38485391</v>
      </c>
      <c r="AJ38" t="s">
        <v>398</v>
      </c>
      <c r="AK38">
        <v>0</v>
      </c>
      <c r="AL38">
        <v>35.6506653</v>
      </c>
      <c r="AM38">
        <v>-117.4641647</v>
      </c>
      <c r="AN38">
        <v>0</v>
      </c>
      <c r="AO38">
        <v>8760</v>
      </c>
      <c r="AP38">
        <v>550</v>
      </c>
      <c r="AQ38" t="s">
        <v>329</v>
      </c>
      <c r="AR38" t="s">
        <v>330</v>
      </c>
      <c r="AS38" t="s">
        <v>331</v>
      </c>
      <c r="AT38" t="s">
        <v>336</v>
      </c>
      <c r="AU38" t="s">
        <v>327</v>
      </c>
      <c r="AV38" t="s">
        <v>399</v>
      </c>
      <c r="AW38">
        <v>1344</v>
      </c>
      <c r="AX38">
        <v>360</v>
      </c>
      <c r="AY38">
        <v>456</v>
      </c>
      <c r="AZ38">
        <v>85</v>
      </c>
      <c r="BA38">
        <v>58</v>
      </c>
      <c r="BB38">
        <v>7</v>
      </c>
      <c r="BC38" t="s">
        <v>333</v>
      </c>
      <c r="BD38">
        <v>95</v>
      </c>
      <c r="BE38">
        <v>190</v>
      </c>
      <c r="BF38" t="s">
        <v>337</v>
      </c>
      <c r="BG38" t="s">
        <v>1072</v>
      </c>
      <c r="BH38" t="s">
        <v>335</v>
      </c>
      <c r="BI38" t="s">
        <v>397</v>
      </c>
      <c r="BJ38" t="s">
        <v>335</v>
      </c>
      <c r="BK38">
        <v>38485391</v>
      </c>
      <c r="BL38">
        <v>3.5</v>
      </c>
      <c r="BN38" t="s">
        <v>345</v>
      </c>
      <c r="BO38" t="s">
        <v>1072</v>
      </c>
      <c r="BP38">
        <v>6</v>
      </c>
      <c r="BR38" t="s">
        <v>342</v>
      </c>
      <c r="BS38" t="s">
        <v>343</v>
      </c>
      <c r="BT38" t="s">
        <v>327</v>
      </c>
      <c r="BU38" t="s">
        <v>400</v>
      </c>
      <c r="BV38" t="s">
        <v>346</v>
      </c>
      <c r="BW38" t="s">
        <v>1071</v>
      </c>
      <c r="BX38">
        <v>3.85</v>
      </c>
      <c r="BY38">
        <v>0.19700000000000001</v>
      </c>
      <c r="BZ38" t="s">
        <v>340</v>
      </c>
      <c r="CA38" t="s">
        <v>1070</v>
      </c>
      <c r="CB38">
        <v>32</v>
      </c>
      <c r="CC38">
        <v>47.9</v>
      </c>
      <c r="CD38" t="s">
        <v>331</v>
      </c>
      <c r="CE38" t="s">
        <v>336</v>
      </c>
      <c r="CF38" t="s">
        <v>327</v>
      </c>
      <c r="CG38" t="s">
        <v>395</v>
      </c>
      <c r="CH38" t="s">
        <v>339</v>
      </c>
      <c r="CI38" t="s">
        <v>1073</v>
      </c>
      <c r="CJ38">
        <v>3.57</v>
      </c>
      <c r="CK38">
        <v>0.35099999999999998</v>
      </c>
      <c r="CL38" t="s">
        <v>338</v>
      </c>
      <c r="CM38" t="s">
        <v>1072</v>
      </c>
      <c r="CN38">
        <v>16</v>
      </c>
      <c r="CO38">
        <v>65.900000000000006</v>
      </c>
      <c r="CP38" t="s">
        <v>342</v>
      </c>
      <c r="CQ38" t="s">
        <v>343</v>
      </c>
      <c r="CR38" t="s">
        <v>327</v>
      </c>
      <c r="CS38" t="s">
        <v>401</v>
      </c>
      <c r="CT38" t="s">
        <v>344</v>
      </c>
      <c r="CU38" t="s">
        <v>1074</v>
      </c>
      <c r="CV38" t="s">
        <v>1075</v>
      </c>
      <c r="CW38" t="s">
        <v>335</v>
      </c>
      <c r="CX38" t="s">
        <v>397</v>
      </c>
      <c r="CY38" t="s">
        <v>335</v>
      </c>
      <c r="CZ38">
        <v>38485391</v>
      </c>
      <c r="EC38">
        <v>3.72</v>
      </c>
      <c r="ED38">
        <v>0.317</v>
      </c>
      <c r="EE38" t="s">
        <v>341</v>
      </c>
      <c r="EF38" t="s">
        <v>1072</v>
      </c>
      <c r="EG38">
        <v>123</v>
      </c>
      <c r="EH38">
        <v>33.299999999999997</v>
      </c>
      <c r="EI38" t="s">
        <v>342</v>
      </c>
      <c r="EJ38" t="s">
        <v>343</v>
      </c>
      <c r="EK38" t="s">
        <v>327</v>
      </c>
      <c r="EL38" t="s">
        <v>401</v>
      </c>
      <c r="EM38" t="s">
        <v>344</v>
      </c>
      <c r="EN38" t="s">
        <v>1076</v>
      </c>
    </row>
    <row r="39" spans="1:172" x14ac:dyDescent="0.2">
      <c r="A39" t="s">
        <v>1077</v>
      </c>
      <c r="B39" t="s">
        <v>1078</v>
      </c>
      <c r="C39" t="s">
        <v>327</v>
      </c>
      <c r="D39" t="s">
        <v>328</v>
      </c>
      <c r="E39" t="s">
        <v>652</v>
      </c>
      <c r="F39">
        <v>7</v>
      </c>
      <c r="G39" t="s">
        <v>139</v>
      </c>
      <c r="H39" t="s">
        <v>653</v>
      </c>
      <c r="I39">
        <v>0</v>
      </c>
      <c r="J39">
        <v>35.911166700000003</v>
      </c>
      <c r="K39">
        <v>-117.7326667</v>
      </c>
      <c r="L39">
        <v>0</v>
      </c>
      <c r="M39">
        <v>2690</v>
      </c>
      <c r="N39">
        <v>230</v>
      </c>
      <c r="O39" t="s">
        <v>329</v>
      </c>
      <c r="P39" t="s">
        <v>330</v>
      </c>
      <c r="Q39" t="s">
        <v>331</v>
      </c>
      <c r="R39" t="s">
        <v>332</v>
      </c>
      <c r="S39" t="s">
        <v>327</v>
      </c>
      <c r="T39" t="s">
        <v>652</v>
      </c>
      <c r="U39">
        <v>576</v>
      </c>
      <c r="V39">
        <v>264</v>
      </c>
      <c r="W39">
        <v>264</v>
      </c>
      <c r="X39">
        <v>75</v>
      </c>
      <c r="Y39">
        <v>352</v>
      </c>
      <c r="Z39">
        <v>57</v>
      </c>
      <c r="AA39" t="s">
        <v>333</v>
      </c>
      <c r="AB39">
        <v>95</v>
      </c>
      <c r="AC39">
        <v>110</v>
      </c>
      <c r="AD39" t="s">
        <v>334</v>
      </c>
      <c r="AE39" t="s">
        <v>1077</v>
      </c>
      <c r="AF39" t="s">
        <v>335</v>
      </c>
      <c r="AG39" t="s">
        <v>654</v>
      </c>
      <c r="AH39" t="s">
        <v>335</v>
      </c>
      <c r="AI39">
        <v>38488519</v>
      </c>
      <c r="AJ39" t="s">
        <v>653</v>
      </c>
      <c r="AK39">
        <v>0</v>
      </c>
      <c r="AL39">
        <v>35.9118347</v>
      </c>
      <c r="AM39">
        <v>-117.7318344</v>
      </c>
      <c r="AN39">
        <v>0</v>
      </c>
      <c r="AO39">
        <v>2250</v>
      </c>
      <c r="AP39">
        <v>340</v>
      </c>
      <c r="AQ39" t="s">
        <v>329</v>
      </c>
      <c r="AR39" t="s">
        <v>330</v>
      </c>
      <c r="AS39" t="s">
        <v>342</v>
      </c>
      <c r="AT39" t="s">
        <v>343</v>
      </c>
      <c r="AU39" t="s">
        <v>327</v>
      </c>
      <c r="AV39" t="s">
        <v>655</v>
      </c>
      <c r="AW39">
        <v>840</v>
      </c>
      <c r="AX39">
        <v>384</v>
      </c>
      <c r="AY39">
        <v>432</v>
      </c>
      <c r="AZ39">
        <v>73</v>
      </c>
      <c r="BA39">
        <v>14</v>
      </c>
      <c r="BB39">
        <v>301</v>
      </c>
      <c r="BC39" t="s">
        <v>333</v>
      </c>
      <c r="BD39">
        <v>95</v>
      </c>
      <c r="BE39">
        <v>180</v>
      </c>
      <c r="BF39" t="s">
        <v>337</v>
      </c>
      <c r="BG39" t="s">
        <v>1079</v>
      </c>
      <c r="BH39" t="s">
        <v>335</v>
      </c>
      <c r="BI39" t="s">
        <v>654</v>
      </c>
      <c r="BJ39" t="s">
        <v>335</v>
      </c>
      <c r="BK39">
        <v>38488519</v>
      </c>
      <c r="BL39">
        <v>2.61</v>
      </c>
      <c r="BM39">
        <v>0.11899999999999999</v>
      </c>
      <c r="BN39" t="s">
        <v>340</v>
      </c>
      <c r="BO39" t="s">
        <v>1077</v>
      </c>
      <c r="BP39">
        <v>23</v>
      </c>
      <c r="BQ39">
        <v>58.3</v>
      </c>
      <c r="BR39" t="s">
        <v>331</v>
      </c>
      <c r="BS39" t="s">
        <v>336</v>
      </c>
      <c r="BT39" t="s">
        <v>327</v>
      </c>
      <c r="BU39" t="s">
        <v>652</v>
      </c>
      <c r="BV39" t="s">
        <v>339</v>
      </c>
      <c r="BW39" t="s">
        <v>1078</v>
      </c>
      <c r="BX39">
        <v>2.74</v>
      </c>
      <c r="BY39">
        <v>0.214</v>
      </c>
      <c r="BZ39" t="s">
        <v>341</v>
      </c>
      <c r="CA39" t="s">
        <v>1079</v>
      </c>
      <c r="CB39">
        <v>12</v>
      </c>
      <c r="CC39">
        <v>84.1</v>
      </c>
      <c r="CD39" t="s">
        <v>342</v>
      </c>
      <c r="CE39" t="s">
        <v>343</v>
      </c>
      <c r="CF39" t="s">
        <v>327</v>
      </c>
      <c r="CG39" t="s">
        <v>656</v>
      </c>
      <c r="CH39" t="s">
        <v>344</v>
      </c>
      <c r="CI39" t="s">
        <v>1080</v>
      </c>
      <c r="CV39" t="s">
        <v>1081</v>
      </c>
      <c r="CW39" t="s">
        <v>335</v>
      </c>
      <c r="CX39" t="s">
        <v>654</v>
      </c>
      <c r="CY39" t="s">
        <v>335</v>
      </c>
      <c r="CZ39">
        <v>38488519</v>
      </c>
    </row>
    <row r="40" spans="1:172" x14ac:dyDescent="0.2">
      <c r="A40" t="s">
        <v>1082</v>
      </c>
      <c r="B40" t="s">
        <v>1083</v>
      </c>
      <c r="C40" t="s">
        <v>327</v>
      </c>
      <c r="D40" t="s">
        <v>328</v>
      </c>
      <c r="E40" t="s">
        <v>646</v>
      </c>
      <c r="F40">
        <v>8</v>
      </c>
      <c r="G40" t="s">
        <v>139</v>
      </c>
      <c r="H40" t="s">
        <v>647</v>
      </c>
      <c r="I40">
        <v>0</v>
      </c>
      <c r="J40">
        <v>35.896833299999997</v>
      </c>
      <c r="K40">
        <v>-117.73166670000001</v>
      </c>
      <c r="L40">
        <v>0</v>
      </c>
      <c r="M40">
        <v>2800</v>
      </c>
      <c r="N40">
        <v>410</v>
      </c>
      <c r="O40" t="s">
        <v>329</v>
      </c>
      <c r="P40" t="s">
        <v>330</v>
      </c>
      <c r="Q40" t="s">
        <v>331</v>
      </c>
      <c r="R40" t="s">
        <v>332</v>
      </c>
      <c r="S40" t="s">
        <v>327</v>
      </c>
      <c r="T40" t="s">
        <v>646</v>
      </c>
      <c r="U40">
        <v>984</v>
      </c>
      <c r="V40">
        <v>336</v>
      </c>
      <c r="W40">
        <v>360</v>
      </c>
      <c r="X40">
        <v>81</v>
      </c>
      <c r="Y40">
        <v>19</v>
      </c>
      <c r="Z40">
        <v>66</v>
      </c>
      <c r="AA40" t="s">
        <v>333</v>
      </c>
      <c r="AB40">
        <v>95</v>
      </c>
      <c r="AC40">
        <v>150</v>
      </c>
      <c r="AD40" t="s">
        <v>334</v>
      </c>
      <c r="AE40" t="s">
        <v>1082</v>
      </c>
      <c r="AF40" t="s">
        <v>335</v>
      </c>
      <c r="AG40" t="s">
        <v>648</v>
      </c>
      <c r="AH40" t="s">
        <v>335</v>
      </c>
      <c r="AI40">
        <v>38489543</v>
      </c>
      <c r="AJ40" t="s">
        <v>649</v>
      </c>
      <c r="AK40">
        <v>0</v>
      </c>
      <c r="AL40">
        <v>35.894664800000001</v>
      </c>
      <c r="AM40">
        <v>-117.72983549999999</v>
      </c>
      <c r="AN40">
        <v>0</v>
      </c>
      <c r="AO40">
        <v>2300</v>
      </c>
      <c r="AP40">
        <v>440</v>
      </c>
      <c r="AQ40" t="s">
        <v>329</v>
      </c>
      <c r="AR40" t="s">
        <v>330</v>
      </c>
      <c r="AS40" t="s">
        <v>342</v>
      </c>
      <c r="AT40" t="s">
        <v>343</v>
      </c>
      <c r="AU40" t="s">
        <v>327</v>
      </c>
      <c r="AV40" t="s">
        <v>650</v>
      </c>
      <c r="AW40">
        <v>1080</v>
      </c>
      <c r="AX40">
        <v>552</v>
      </c>
      <c r="AY40">
        <v>600</v>
      </c>
      <c r="AZ40">
        <v>76</v>
      </c>
      <c r="BA40">
        <v>328</v>
      </c>
      <c r="BB40">
        <v>5</v>
      </c>
      <c r="BC40" t="s">
        <v>333</v>
      </c>
      <c r="BD40">
        <v>95</v>
      </c>
      <c r="BE40">
        <v>240</v>
      </c>
      <c r="BF40" t="s">
        <v>337</v>
      </c>
      <c r="BG40" t="s">
        <v>1084</v>
      </c>
      <c r="BH40" t="s">
        <v>335</v>
      </c>
      <c r="BI40" t="s">
        <v>648</v>
      </c>
      <c r="BJ40" t="s">
        <v>335</v>
      </c>
      <c r="BK40">
        <v>38489543</v>
      </c>
      <c r="BL40">
        <v>2.5499999999999998</v>
      </c>
      <c r="BM40">
        <v>0.16200000000000001</v>
      </c>
      <c r="BN40" t="s">
        <v>340</v>
      </c>
      <c r="BO40" t="s">
        <v>1082</v>
      </c>
      <c r="BP40">
        <v>26</v>
      </c>
      <c r="BQ40">
        <v>55.6</v>
      </c>
      <c r="BR40" t="s">
        <v>331</v>
      </c>
      <c r="BS40" t="s">
        <v>336</v>
      </c>
      <c r="BT40" t="s">
        <v>327</v>
      </c>
      <c r="BU40" t="s">
        <v>646</v>
      </c>
      <c r="BV40" t="s">
        <v>339</v>
      </c>
      <c r="BW40" t="s">
        <v>1083</v>
      </c>
      <c r="BX40">
        <v>2.74</v>
      </c>
      <c r="BY40">
        <v>0.22800000000000001</v>
      </c>
      <c r="BZ40" t="s">
        <v>341</v>
      </c>
      <c r="CA40" t="s">
        <v>1084</v>
      </c>
      <c r="CB40">
        <v>10</v>
      </c>
      <c r="CC40">
        <v>83.3</v>
      </c>
      <c r="CD40" t="s">
        <v>342</v>
      </c>
      <c r="CE40" t="s">
        <v>343</v>
      </c>
      <c r="CF40" t="s">
        <v>327</v>
      </c>
      <c r="CG40" t="s">
        <v>651</v>
      </c>
      <c r="CH40" t="s">
        <v>344</v>
      </c>
      <c r="CI40" t="s">
        <v>1085</v>
      </c>
      <c r="CV40" t="s">
        <v>1086</v>
      </c>
      <c r="CW40" t="s">
        <v>335</v>
      </c>
      <c r="CX40" t="s">
        <v>648</v>
      </c>
      <c r="CY40" t="s">
        <v>335</v>
      </c>
      <c r="CZ40">
        <v>38489543</v>
      </c>
    </row>
    <row r="41" spans="1:172" x14ac:dyDescent="0.2">
      <c r="A41" t="s">
        <v>1087</v>
      </c>
      <c r="B41" t="s">
        <v>1088</v>
      </c>
      <c r="C41" t="s">
        <v>327</v>
      </c>
      <c r="D41" t="s">
        <v>328</v>
      </c>
      <c r="E41" t="s">
        <v>640</v>
      </c>
      <c r="F41">
        <v>7</v>
      </c>
      <c r="G41" t="s">
        <v>139</v>
      </c>
      <c r="H41" t="s">
        <v>641</v>
      </c>
      <c r="I41">
        <v>0</v>
      </c>
      <c r="J41">
        <v>35.7721667</v>
      </c>
      <c r="K41">
        <v>-117.60133329999999</v>
      </c>
      <c r="L41">
        <v>0</v>
      </c>
      <c r="M41">
        <v>9490</v>
      </c>
      <c r="N41">
        <v>270</v>
      </c>
      <c r="O41" t="s">
        <v>329</v>
      </c>
      <c r="P41" t="s">
        <v>330</v>
      </c>
      <c r="Q41" t="s">
        <v>331</v>
      </c>
      <c r="R41" t="s">
        <v>332</v>
      </c>
      <c r="S41" t="s">
        <v>327</v>
      </c>
      <c r="T41" t="s">
        <v>640</v>
      </c>
      <c r="U41">
        <v>672</v>
      </c>
      <c r="V41">
        <v>336</v>
      </c>
      <c r="W41">
        <v>360</v>
      </c>
      <c r="X41">
        <v>79</v>
      </c>
      <c r="Y41">
        <v>84</v>
      </c>
      <c r="Z41">
        <v>347</v>
      </c>
      <c r="AA41" t="s">
        <v>333</v>
      </c>
      <c r="AB41">
        <v>95</v>
      </c>
      <c r="AC41">
        <v>150</v>
      </c>
      <c r="AD41" t="s">
        <v>334</v>
      </c>
      <c r="AE41" t="s">
        <v>1087</v>
      </c>
      <c r="AF41" t="s">
        <v>335</v>
      </c>
      <c r="AG41" t="s">
        <v>642</v>
      </c>
      <c r="AH41" t="s">
        <v>335</v>
      </c>
      <c r="AI41">
        <v>38496551</v>
      </c>
      <c r="AJ41" t="s">
        <v>643</v>
      </c>
      <c r="AK41">
        <v>0</v>
      </c>
      <c r="AL41">
        <v>35.773334499999997</v>
      </c>
      <c r="AM41">
        <v>-117.60316469999999</v>
      </c>
      <c r="AN41">
        <v>0</v>
      </c>
      <c r="AO41">
        <v>8020</v>
      </c>
      <c r="AP41">
        <v>610</v>
      </c>
      <c r="AQ41" t="s">
        <v>329</v>
      </c>
      <c r="AR41" t="s">
        <v>330</v>
      </c>
      <c r="AS41" t="s">
        <v>342</v>
      </c>
      <c r="AT41" t="s">
        <v>343</v>
      </c>
      <c r="AU41" t="s">
        <v>327</v>
      </c>
      <c r="AV41" t="s">
        <v>644</v>
      </c>
      <c r="AW41">
        <v>1488</v>
      </c>
      <c r="AX41">
        <v>480</v>
      </c>
      <c r="AY41">
        <v>504</v>
      </c>
      <c r="AZ41">
        <v>80</v>
      </c>
      <c r="BA41">
        <v>36</v>
      </c>
      <c r="BB41">
        <v>15</v>
      </c>
      <c r="BC41" t="s">
        <v>333</v>
      </c>
      <c r="BD41">
        <v>95</v>
      </c>
      <c r="BE41">
        <v>210</v>
      </c>
      <c r="BF41" t="s">
        <v>337</v>
      </c>
      <c r="BG41" t="s">
        <v>1089</v>
      </c>
      <c r="BH41" t="s">
        <v>335</v>
      </c>
      <c r="BI41" t="s">
        <v>642</v>
      </c>
      <c r="BJ41" t="s">
        <v>335</v>
      </c>
      <c r="BK41">
        <v>38496551</v>
      </c>
      <c r="BL41">
        <v>2.58</v>
      </c>
      <c r="BM41">
        <v>0.11899999999999999</v>
      </c>
      <c r="BN41" t="s">
        <v>340</v>
      </c>
      <c r="BO41" t="s">
        <v>1087</v>
      </c>
      <c r="BP41">
        <v>25</v>
      </c>
      <c r="BQ41">
        <v>54</v>
      </c>
      <c r="BR41" t="s">
        <v>331</v>
      </c>
      <c r="BS41" t="s">
        <v>336</v>
      </c>
      <c r="BT41" t="s">
        <v>327</v>
      </c>
      <c r="BU41" t="s">
        <v>640</v>
      </c>
      <c r="BV41" t="s">
        <v>339</v>
      </c>
      <c r="BW41" t="s">
        <v>1088</v>
      </c>
      <c r="BX41">
        <v>2.74</v>
      </c>
      <c r="BY41">
        <v>0.26500000000000001</v>
      </c>
      <c r="BZ41" t="s">
        <v>341</v>
      </c>
      <c r="CA41" t="s">
        <v>1089</v>
      </c>
      <c r="CB41">
        <v>14</v>
      </c>
      <c r="CC41">
        <v>60</v>
      </c>
      <c r="CD41" t="s">
        <v>342</v>
      </c>
      <c r="CE41" t="s">
        <v>343</v>
      </c>
      <c r="CF41" t="s">
        <v>327</v>
      </c>
      <c r="CG41" t="s">
        <v>645</v>
      </c>
      <c r="CH41" t="s">
        <v>344</v>
      </c>
      <c r="CI41" t="s">
        <v>1090</v>
      </c>
      <c r="CV41" t="s">
        <v>1091</v>
      </c>
      <c r="CW41" t="s">
        <v>335</v>
      </c>
      <c r="CX41" t="s">
        <v>642</v>
      </c>
      <c r="CY41" t="s">
        <v>335</v>
      </c>
      <c r="CZ41">
        <v>38496551</v>
      </c>
    </row>
    <row r="42" spans="1:172" x14ac:dyDescent="0.2">
      <c r="A42" t="s">
        <v>1092</v>
      </c>
      <c r="B42" t="s">
        <v>1093</v>
      </c>
      <c r="C42" t="s">
        <v>327</v>
      </c>
      <c r="D42" t="s">
        <v>328</v>
      </c>
      <c r="E42" t="s">
        <v>634</v>
      </c>
      <c r="F42">
        <v>7</v>
      </c>
      <c r="G42" t="s">
        <v>139</v>
      </c>
      <c r="H42" t="s">
        <v>635</v>
      </c>
      <c r="I42">
        <v>0</v>
      </c>
      <c r="J42">
        <v>35.899666699999997</v>
      </c>
      <c r="K42">
        <v>-117.7271667</v>
      </c>
      <c r="L42">
        <v>0</v>
      </c>
      <c r="M42">
        <v>4280</v>
      </c>
      <c r="N42">
        <v>290</v>
      </c>
      <c r="O42" t="s">
        <v>329</v>
      </c>
      <c r="P42" t="s">
        <v>330</v>
      </c>
      <c r="Q42" t="s">
        <v>331</v>
      </c>
      <c r="R42" t="s">
        <v>332</v>
      </c>
      <c r="S42" t="s">
        <v>327</v>
      </c>
      <c r="T42" t="s">
        <v>634</v>
      </c>
      <c r="U42">
        <v>720</v>
      </c>
      <c r="V42">
        <v>240</v>
      </c>
      <c r="W42">
        <v>264</v>
      </c>
      <c r="X42">
        <v>80</v>
      </c>
      <c r="Y42">
        <v>13</v>
      </c>
      <c r="Z42">
        <v>44</v>
      </c>
      <c r="AA42" t="s">
        <v>333</v>
      </c>
      <c r="AB42">
        <v>95</v>
      </c>
      <c r="AC42">
        <v>110</v>
      </c>
      <c r="AD42" t="s">
        <v>334</v>
      </c>
      <c r="AE42" t="s">
        <v>1092</v>
      </c>
      <c r="AF42" t="s">
        <v>335</v>
      </c>
      <c r="AG42" t="s">
        <v>636</v>
      </c>
      <c r="AH42" t="s">
        <v>335</v>
      </c>
      <c r="AI42">
        <v>38496647</v>
      </c>
      <c r="AJ42" t="s">
        <v>637</v>
      </c>
      <c r="AK42">
        <v>0</v>
      </c>
      <c r="AL42">
        <v>35.9015007</v>
      </c>
      <c r="AM42">
        <v>-117.7286682</v>
      </c>
      <c r="AN42">
        <v>0</v>
      </c>
      <c r="AO42">
        <v>3460</v>
      </c>
      <c r="AP42">
        <v>620</v>
      </c>
      <c r="AQ42" t="s">
        <v>329</v>
      </c>
      <c r="AR42" t="s">
        <v>330</v>
      </c>
      <c r="AS42" t="s">
        <v>342</v>
      </c>
      <c r="AT42" t="s">
        <v>343</v>
      </c>
      <c r="AU42" t="s">
        <v>327</v>
      </c>
      <c r="AV42" t="s">
        <v>638</v>
      </c>
      <c r="AW42">
        <v>1512</v>
      </c>
      <c r="AX42">
        <v>408</v>
      </c>
      <c r="AY42">
        <v>456</v>
      </c>
      <c r="AZ42">
        <v>83</v>
      </c>
      <c r="BA42">
        <v>2</v>
      </c>
      <c r="BB42">
        <v>345</v>
      </c>
      <c r="BC42" t="s">
        <v>333</v>
      </c>
      <c r="BD42">
        <v>95</v>
      </c>
      <c r="BE42">
        <v>190</v>
      </c>
      <c r="BF42" t="s">
        <v>337</v>
      </c>
      <c r="BG42" t="s">
        <v>1094</v>
      </c>
      <c r="BH42" t="s">
        <v>335</v>
      </c>
      <c r="BI42" t="s">
        <v>636</v>
      </c>
      <c r="BJ42" t="s">
        <v>335</v>
      </c>
      <c r="BK42">
        <v>38496647</v>
      </c>
      <c r="BL42">
        <v>2.74</v>
      </c>
      <c r="BM42">
        <v>0.16900000000000001</v>
      </c>
      <c r="BN42" t="s">
        <v>340</v>
      </c>
      <c r="BO42" t="s">
        <v>1092</v>
      </c>
      <c r="BP42">
        <v>22</v>
      </c>
      <c r="BQ42">
        <v>55.9</v>
      </c>
      <c r="BR42" t="s">
        <v>331</v>
      </c>
      <c r="BS42" t="s">
        <v>336</v>
      </c>
      <c r="BT42" t="s">
        <v>327</v>
      </c>
      <c r="BU42" t="s">
        <v>634</v>
      </c>
      <c r="BV42" t="s">
        <v>339</v>
      </c>
      <c r="BW42" t="s">
        <v>1093</v>
      </c>
      <c r="BX42">
        <v>2.8</v>
      </c>
      <c r="BY42">
        <v>0.245</v>
      </c>
      <c r="BZ42" t="s">
        <v>341</v>
      </c>
      <c r="CA42" t="s">
        <v>1094</v>
      </c>
      <c r="CB42">
        <v>15</v>
      </c>
      <c r="CC42">
        <v>56.1</v>
      </c>
      <c r="CD42" t="s">
        <v>342</v>
      </c>
      <c r="CE42" t="s">
        <v>343</v>
      </c>
      <c r="CF42" t="s">
        <v>327</v>
      </c>
      <c r="CG42" t="s">
        <v>639</v>
      </c>
      <c r="CH42" t="s">
        <v>344</v>
      </c>
      <c r="CI42" t="s">
        <v>1095</v>
      </c>
      <c r="CV42" t="s">
        <v>1096</v>
      </c>
      <c r="CW42" t="s">
        <v>335</v>
      </c>
      <c r="CX42" t="s">
        <v>636</v>
      </c>
      <c r="CY42" t="s">
        <v>335</v>
      </c>
      <c r="CZ42">
        <v>38496647</v>
      </c>
    </row>
    <row r="43" spans="1:172" x14ac:dyDescent="0.2">
      <c r="A43" t="s">
        <v>1097</v>
      </c>
      <c r="B43" t="s">
        <v>1098</v>
      </c>
      <c r="C43" t="s">
        <v>327</v>
      </c>
      <c r="D43" t="s">
        <v>328</v>
      </c>
      <c r="E43" t="s">
        <v>388</v>
      </c>
      <c r="F43">
        <v>7</v>
      </c>
      <c r="G43" t="s">
        <v>139</v>
      </c>
      <c r="H43" t="s">
        <v>389</v>
      </c>
      <c r="I43">
        <v>0</v>
      </c>
      <c r="J43">
        <v>35.781999999999996</v>
      </c>
      <c r="K43">
        <v>-117.6143333</v>
      </c>
      <c r="L43">
        <v>0</v>
      </c>
      <c r="M43">
        <v>9210</v>
      </c>
      <c r="N43">
        <v>190</v>
      </c>
      <c r="O43" t="s">
        <v>329</v>
      </c>
      <c r="P43" t="s">
        <v>330</v>
      </c>
      <c r="Q43" t="s">
        <v>331</v>
      </c>
      <c r="R43" t="s">
        <v>332</v>
      </c>
      <c r="S43" t="s">
        <v>327</v>
      </c>
      <c r="T43" t="s">
        <v>388</v>
      </c>
      <c r="U43">
        <v>480</v>
      </c>
      <c r="V43">
        <v>192</v>
      </c>
      <c r="W43">
        <v>240</v>
      </c>
      <c r="X43">
        <v>81</v>
      </c>
      <c r="Y43">
        <v>52</v>
      </c>
      <c r="Z43">
        <v>19</v>
      </c>
      <c r="AA43" t="s">
        <v>333</v>
      </c>
      <c r="AB43">
        <v>95</v>
      </c>
      <c r="AC43">
        <v>100</v>
      </c>
      <c r="AD43" t="s">
        <v>334</v>
      </c>
      <c r="AE43" t="s">
        <v>1097</v>
      </c>
      <c r="AF43" t="s">
        <v>335</v>
      </c>
      <c r="AG43" t="s">
        <v>390</v>
      </c>
      <c r="AH43" t="s">
        <v>335</v>
      </c>
      <c r="AI43">
        <v>38498615</v>
      </c>
      <c r="AJ43" t="s">
        <v>391</v>
      </c>
      <c r="AK43">
        <v>0</v>
      </c>
      <c r="AL43">
        <v>35.780666400000001</v>
      </c>
      <c r="AM43">
        <v>-117.6135025</v>
      </c>
      <c r="AN43">
        <v>0</v>
      </c>
      <c r="AO43">
        <v>7730</v>
      </c>
      <c r="AP43">
        <v>710</v>
      </c>
      <c r="AQ43" t="s">
        <v>329</v>
      </c>
      <c r="AR43" t="s">
        <v>330</v>
      </c>
      <c r="AS43" t="s">
        <v>331</v>
      </c>
      <c r="AT43" t="s">
        <v>336</v>
      </c>
      <c r="AU43" t="s">
        <v>327</v>
      </c>
      <c r="AV43" t="s">
        <v>392</v>
      </c>
      <c r="AW43">
        <v>1704</v>
      </c>
      <c r="AX43">
        <v>432</v>
      </c>
      <c r="AY43">
        <v>576</v>
      </c>
      <c r="AZ43">
        <v>84</v>
      </c>
      <c r="BA43">
        <v>350</v>
      </c>
      <c r="BB43">
        <v>98</v>
      </c>
      <c r="BC43" t="s">
        <v>333</v>
      </c>
      <c r="BD43">
        <v>95</v>
      </c>
      <c r="BE43">
        <v>240</v>
      </c>
      <c r="BF43" t="s">
        <v>337</v>
      </c>
      <c r="BG43" t="s">
        <v>1099</v>
      </c>
      <c r="BH43" t="s">
        <v>335</v>
      </c>
      <c r="BI43" t="s">
        <v>390</v>
      </c>
      <c r="BJ43" t="s">
        <v>335</v>
      </c>
      <c r="BK43">
        <v>38498615</v>
      </c>
      <c r="BL43">
        <v>3.58</v>
      </c>
      <c r="BN43" t="s">
        <v>345</v>
      </c>
      <c r="BO43" t="s">
        <v>1099</v>
      </c>
      <c r="BP43">
        <v>4</v>
      </c>
      <c r="BR43" t="s">
        <v>342</v>
      </c>
      <c r="BS43" t="s">
        <v>343</v>
      </c>
      <c r="BT43" t="s">
        <v>327</v>
      </c>
      <c r="BU43" t="s">
        <v>393</v>
      </c>
      <c r="BV43" t="s">
        <v>346</v>
      </c>
      <c r="BW43" t="s">
        <v>1098</v>
      </c>
      <c r="BX43">
        <v>3.73</v>
      </c>
      <c r="BY43">
        <v>0.19600000000000001</v>
      </c>
      <c r="BZ43" t="s">
        <v>340</v>
      </c>
      <c r="CA43" t="s">
        <v>1097</v>
      </c>
      <c r="CB43">
        <v>34</v>
      </c>
      <c r="CC43">
        <v>53</v>
      </c>
      <c r="CD43" t="s">
        <v>331</v>
      </c>
      <c r="CE43" t="s">
        <v>336</v>
      </c>
      <c r="CF43" t="s">
        <v>327</v>
      </c>
      <c r="CG43" t="s">
        <v>388</v>
      </c>
      <c r="CH43" t="s">
        <v>339</v>
      </c>
      <c r="CI43" t="s">
        <v>1100</v>
      </c>
      <c r="CJ43">
        <v>3.58</v>
      </c>
      <c r="CK43">
        <v>0.32100000000000001</v>
      </c>
      <c r="CL43" t="s">
        <v>338</v>
      </c>
      <c r="CM43" t="s">
        <v>1099</v>
      </c>
      <c r="CN43">
        <v>18</v>
      </c>
      <c r="CO43">
        <v>74.900000000000006</v>
      </c>
      <c r="CP43" t="s">
        <v>342</v>
      </c>
      <c r="CQ43" t="s">
        <v>343</v>
      </c>
      <c r="CR43" t="s">
        <v>327</v>
      </c>
      <c r="CS43" t="s">
        <v>394</v>
      </c>
      <c r="CT43" t="s">
        <v>344</v>
      </c>
      <c r="CU43" t="s">
        <v>1101</v>
      </c>
      <c r="CV43" t="s">
        <v>1102</v>
      </c>
      <c r="CW43" t="s">
        <v>335</v>
      </c>
      <c r="CX43" t="s">
        <v>390</v>
      </c>
      <c r="CY43" t="s">
        <v>335</v>
      </c>
      <c r="CZ43">
        <v>38498615</v>
      </c>
      <c r="EC43">
        <v>3.69</v>
      </c>
      <c r="ED43">
        <v>0.40100000000000002</v>
      </c>
      <c r="EE43" t="s">
        <v>341</v>
      </c>
      <c r="EF43" t="s">
        <v>1099</v>
      </c>
      <c r="EG43">
        <v>80</v>
      </c>
      <c r="EH43">
        <v>52</v>
      </c>
      <c r="EI43" t="s">
        <v>342</v>
      </c>
      <c r="EJ43" t="s">
        <v>343</v>
      </c>
      <c r="EK43" t="s">
        <v>327</v>
      </c>
      <c r="EL43" t="s">
        <v>394</v>
      </c>
      <c r="EM43" t="s">
        <v>344</v>
      </c>
      <c r="EN43" t="s">
        <v>1103</v>
      </c>
    </row>
    <row r="44" spans="1:172" x14ac:dyDescent="0.2">
      <c r="A44" t="s">
        <v>1104</v>
      </c>
      <c r="B44" t="s">
        <v>1105</v>
      </c>
      <c r="C44" t="s">
        <v>327</v>
      </c>
      <c r="D44" t="s">
        <v>328</v>
      </c>
      <c r="E44" t="s">
        <v>1106</v>
      </c>
      <c r="F44">
        <v>7</v>
      </c>
      <c r="G44" t="s">
        <v>139</v>
      </c>
      <c r="H44" t="s">
        <v>1107</v>
      </c>
      <c r="I44">
        <v>0</v>
      </c>
      <c r="J44">
        <v>35.630833299999999</v>
      </c>
      <c r="K44">
        <v>-117.4501667</v>
      </c>
      <c r="L44">
        <v>0</v>
      </c>
      <c r="M44">
        <v>1680</v>
      </c>
      <c r="N44">
        <v>200</v>
      </c>
      <c r="O44" t="s">
        <v>329</v>
      </c>
      <c r="P44" t="s">
        <v>330</v>
      </c>
      <c r="Q44" t="s">
        <v>331</v>
      </c>
      <c r="R44" t="s">
        <v>332</v>
      </c>
      <c r="S44" t="s">
        <v>327</v>
      </c>
      <c r="T44" t="s">
        <v>1106</v>
      </c>
      <c r="U44">
        <v>480</v>
      </c>
      <c r="V44">
        <v>240</v>
      </c>
      <c r="W44">
        <v>312</v>
      </c>
      <c r="X44">
        <v>82</v>
      </c>
      <c r="Y44">
        <v>152</v>
      </c>
      <c r="Z44">
        <v>295</v>
      </c>
      <c r="AA44" t="s">
        <v>333</v>
      </c>
      <c r="AB44">
        <v>95</v>
      </c>
      <c r="AC44">
        <v>130</v>
      </c>
      <c r="AD44" t="s">
        <v>334</v>
      </c>
      <c r="AE44" t="s">
        <v>1104</v>
      </c>
      <c r="AF44" t="s">
        <v>335</v>
      </c>
      <c r="AG44" t="s">
        <v>1108</v>
      </c>
      <c r="AH44" t="s">
        <v>335</v>
      </c>
      <c r="AI44">
        <v>38510015</v>
      </c>
      <c r="AJ44" t="s">
        <v>1109</v>
      </c>
      <c r="AK44">
        <v>0</v>
      </c>
      <c r="AL44">
        <v>35.632999400000003</v>
      </c>
      <c r="AM44">
        <v>-117.447998</v>
      </c>
      <c r="AN44">
        <v>0</v>
      </c>
      <c r="AO44">
        <v>1350</v>
      </c>
      <c r="AP44">
        <v>440</v>
      </c>
      <c r="AQ44" t="s">
        <v>329</v>
      </c>
      <c r="AR44" t="s">
        <v>330</v>
      </c>
      <c r="AS44" t="s">
        <v>342</v>
      </c>
      <c r="AT44" t="s">
        <v>343</v>
      </c>
      <c r="AU44" t="s">
        <v>327</v>
      </c>
      <c r="AV44" t="s">
        <v>1110</v>
      </c>
      <c r="AW44">
        <v>1128</v>
      </c>
      <c r="AX44">
        <v>432</v>
      </c>
      <c r="AY44">
        <v>504</v>
      </c>
      <c r="AZ44">
        <v>72</v>
      </c>
      <c r="BA44">
        <v>108</v>
      </c>
      <c r="BB44">
        <v>349</v>
      </c>
      <c r="BC44" t="s">
        <v>333</v>
      </c>
      <c r="BD44">
        <v>95</v>
      </c>
      <c r="BE44">
        <v>200</v>
      </c>
      <c r="BF44" t="s">
        <v>337</v>
      </c>
      <c r="BG44" t="s">
        <v>1111</v>
      </c>
      <c r="BH44" t="s">
        <v>335</v>
      </c>
      <c r="BI44" t="s">
        <v>1108</v>
      </c>
      <c r="BJ44" t="s">
        <v>335</v>
      </c>
      <c r="BK44">
        <v>38510015</v>
      </c>
      <c r="BL44">
        <v>2.4700000000000002</v>
      </c>
      <c r="BM44">
        <v>0.09</v>
      </c>
      <c r="BN44" t="s">
        <v>340</v>
      </c>
      <c r="BO44" t="s">
        <v>1104</v>
      </c>
      <c r="BP44">
        <v>19</v>
      </c>
      <c r="BQ44">
        <v>119.2</v>
      </c>
      <c r="BR44" t="s">
        <v>331</v>
      </c>
      <c r="BS44" t="s">
        <v>336</v>
      </c>
      <c r="BT44" t="s">
        <v>327</v>
      </c>
      <c r="BU44" t="s">
        <v>1106</v>
      </c>
      <c r="BV44" t="s">
        <v>339</v>
      </c>
      <c r="BW44" t="s">
        <v>1105</v>
      </c>
      <c r="BX44">
        <v>2.72</v>
      </c>
      <c r="BY44">
        <v>0.191</v>
      </c>
      <c r="BZ44" t="s">
        <v>341</v>
      </c>
      <c r="CA44" t="s">
        <v>1111</v>
      </c>
      <c r="CB44">
        <v>11</v>
      </c>
      <c r="CC44">
        <v>94.6</v>
      </c>
      <c r="CD44" t="s">
        <v>342</v>
      </c>
      <c r="CE44" t="s">
        <v>343</v>
      </c>
      <c r="CF44" t="s">
        <v>327</v>
      </c>
      <c r="CG44" t="s">
        <v>1112</v>
      </c>
      <c r="CH44" t="s">
        <v>344</v>
      </c>
      <c r="CI44" t="s">
        <v>1113</v>
      </c>
      <c r="CV44" t="s">
        <v>1114</v>
      </c>
      <c r="CW44" t="s">
        <v>335</v>
      </c>
      <c r="CX44" t="s">
        <v>1108</v>
      </c>
      <c r="CY44" t="s">
        <v>335</v>
      </c>
      <c r="CZ44">
        <v>38510015</v>
      </c>
    </row>
    <row r="45" spans="1:172" x14ac:dyDescent="0.2">
      <c r="A45" t="s">
        <v>1115</v>
      </c>
      <c r="B45" t="s">
        <v>1116</v>
      </c>
      <c r="C45" t="s">
        <v>327</v>
      </c>
      <c r="D45" t="s">
        <v>328</v>
      </c>
      <c r="E45" t="s">
        <v>1117</v>
      </c>
      <c r="F45">
        <v>8</v>
      </c>
      <c r="G45" t="s">
        <v>139</v>
      </c>
      <c r="H45" t="s">
        <v>1118</v>
      </c>
      <c r="I45">
        <v>0</v>
      </c>
      <c r="J45">
        <v>35.774166700000002</v>
      </c>
      <c r="K45">
        <v>-117.5811667</v>
      </c>
      <c r="L45">
        <v>0</v>
      </c>
      <c r="M45">
        <v>10580</v>
      </c>
      <c r="N45">
        <v>210</v>
      </c>
      <c r="O45" t="s">
        <v>329</v>
      </c>
      <c r="P45" t="s">
        <v>330</v>
      </c>
      <c r="Q45" t="s">
        <v>331</v>
      </c>
      <c r="R45" t="s">
        <v>332</v>
      </c>
      <c r="S45" t="s">
        <v>327</v>
      </c>
      <c r="T45" t="s">
        <v>1117</v>
      </c>
      <c r="U45">
        <v>504</v>
      </c>
      <c r="V45">
        <v>240</v>
      </c>
      <c r="W45">
        <v>288</v>
      </c>
      <c r="X45">
        <v>79</v>
      </c>
      <c r="Y45">
        <v>75</v>
      </c>
      <c r="Z45">
        <v>356</v>
      </c>
      <c r="AA45" t="s">
        <v>333</v>
      </c>
      <c r="AB45">
        <v>95</v>
      </c>
      <c r="AC45">
        <v>120</v>
      </c>
      <c r="AD45" t="s">
        <v>334</v>
      </c>
      <c r="AE45" t="s">
        <v>1115</v>
      </c>
      <c r="AF45" t="s">
        <v>335</v>
      </c>
      <c r="AG45" t="s">
        <v>1119</v>
      </c>
      <c r="AH45" t="s">
        <v>335</v>
      </c>
      <c r="AI45">
        <v>38516455</v>
      </c>
      <c r="AJ45" t="s">
        <v>1120</v>
      </c>
      <c r="AK45">
        <v>0</v>
      </c>
      <c r="AL45">
        <v>35.776001000000001</v>
      </c>
      <c r="AM45">
        <v>-117.5806656</v>
      </c>
      <c r="AN45">
        <v>0</v>
      </c>
      <c r="AO45">
        <v>9630</v>
      </c>
      <c r="AP45">
        <v>580</v>
      </c>
      <c r="AQ45" t="s">
        <v>329</v>
      </c>
      <c r="AR45" t="s">
        <v>330</v>
      </c>
      <c r="AS45" t="s">
        <v>342</v>
      </c>
      <c r="AT45" t="s">
        <v>343</v>
      </c>
      <c r="AU45" t="s">
        <v>327</v>
      </c>
      <c r="AV45" t="s">
        <v>1121</v>
      </c>
      <c r="AW45">
        <v>1416</v>
      </c>
      <c r="AX45">
        <v>480</v>
      </c>
      <c r="AY45">
        <v>528</v>
      </c>
      <c r="AZ45">
        <v>80</v>
      </c>
      <c r="BA45">
        <v>60</v>
      </c>
      <c r="BB45">
        <v>347</v>
      </c>
      <c r="BC45" t="s">
        <v>333</v>
      </c>
      <c r="BD45">
        <v>95</v>
      </c>
      <c r="BE45">
        <v>220</v>
      </c>
      <c r="BF45" t="s">
        <v>337</v>
      </c>
      <c r="BG45" t="s">
        <v>1122</v>
      </c>
      <c r="BH45" t="s">
        <v>335</v>
      </c>
      <c r="BI45" t="s">
        <v>1119</v>
      </c>
      <c r="BJ45" t="s">
        <v>335</v>
      </c>
      <c r="BK45">
        <v>38516455</v>
      </c>
      <c r="BL45">
        <v>2.17</v>
      </c>
      <c r="BM45">
        <v>0.14399999999999999</v>
      </c>
      <c r="BN45" t="s">
        <v>340</v>
      </c>
      <c r="BO45" t="s">
        <v>1115</v>
      </c>
      <c r="BP45">
        <v>25</v>
      </c>
      <c r="BQ45">
        <v>55.1</v>
      </c>
      <c r="BR45" t="s">
        <v>331</v>
      </c>
      <c r="BS45" t="s">
        <v>336</v>
      </c>
      <c r="BT45" t="s">
        <v>327</v>
      </c>
      <c r="BU45" t="s">
        <v>1117</v>
      </c>
      <c r="BV45" t="s">
        <v>339</v>
      </c>
      <c r="BW45" t="s">
        <v>1116</v>
      </c>
      <c r="BX45">
        <v>2.5</v>
      </c>
      <c r="BY45">
        <v>0.32500000000000001</v>
      </c>
      <c r="BZ45" t="s">
        <v>341</v>
      </c>
      <c r="CA45" t="s">
        <v>1122</v>
      </c>
      <c r="CB45">
        <v>6</v>
      </c>
      <c r="CC45">
        <v>122.5</v>
      </c>
      <c r="CD45" t="s">
        <v>342</v>
      </c>
      <c r="CE45" t="s">
        <v>343</v>
      </c>
      <c r="CF45" t="s">
        <v>327</v>
      </c>
      <c r="CG45" t="s">
        <v>1123</v>
      </c>
      <c r="CH45" t="s">
        <v>344</v>
      </c>
      <c r="CI45" t="s">
        <v>1124</v>
      </c>
      <c r="CV45" t="s">
        <v>1125</v>
      </c>
      <c r="CW45" t="s">
        <v>335</v>
      </c>
      <c r="CX45" t="s">
        <v>1119</v>
      </c>
      <c r="CY45" t="s">
        <v>335</v>
      </c>
      <c r="CZ45">
        <v>38516455</v>
      </c>
    </row>
    <row r="46" spans="1:172" x14ac:dyDescent="0.2">
      <c r="A46" t="s">
        <v>1126</v>
      </c>
      <c r="B46" t="s">
        <v>1127</v>
      </c>
      <c r="C46" t="s">
        <v>327</v>
      </c>
      <c r="D46" t="s">
        <v>328</v>
      </c>
      <c r="E46" t="s">
        <v>379</v>
      </c>
      <c r="F46">
        <v>7</v>
      </c>
      <c r="G46" t="s">
        <v>139</v>
      </c>
      <c r="H46" t="s">
        <v>380</v>
      </c>
      <c r="I46">
        <v>0</v>
      </c>
      <c r="J46">
        <v>35.665500000000002</v>
      </c>
      <c r="K46">
        <v>-117.52383330000001</v>
      </c>
      <c r="L46">
        <v>0</v>
      </c>
      <c r="M46">
        <v>9290</v>
      </c>
      <c r="N46">
        <v>270</v>
      </c>
      <c r="O46" t="s">
        <v>329</v>
      </c>
      <c r="P46" t="s">
        <v>330</v>
      </c>
      <c r="Q46" t="s">
        <v>331</v>
      </c>
      <c r="R46" t="s">
        <v>332</v>
      </c>
      <c r="S46" t="s">
        <v>327</v>
      </c>
      <c r="T46" t="s">
        <v>381</v>
      </c>
      <c r="AA46" t="s">
        <v>353</v>
      </c>
      <c r="AC46">
        <v>110</v>
      </c>
      <c r="AD46" t="s">
        <v>334</v>
      </c>
      <c r="AE46" t="s">
        <v>1128</v>
      </c>
      <c r="AF46" t="s">
        <v>335</v>
      </c>
      <c r="AG46" t="s">
        <v>382</v>
      </c>
      <c r="AH46" t="s">
        <v>335</v>
      </c>
      <c r="AI46">
        <v>38522647</v>
      </c>
      <c r="AJ46" t="s">
        <v>383</v>
      </c>
      <c r="AK46">
        <v>0</v>
      </c>
      <c r="AL46">
        <v>35.664666699999998</v>
      </c>
      <c r="AM46">
        <v>-117.5248333</v>
      </c>
      <c r="AN46">
        <v>0</v>
      </c>
      <c r="AO46">
        <v>9190</v>
      </c>
      <c r="AP46">
        <v>250</v>
      </c>
      <c r="AQ46" t="s">
        <v>329</v>
      </c>
      <c r="AR46" t="s">
        <v>330</v>
      </c>
      <c r="AS46" t="s">
        <v>331</v>
      </c>
      <c r="AT46" t="s">
        <v>332</v>
      </c>
      <c r="AU46" t="s">
        <v>327</v>
      </c>
      <c r="AV46" t="s">
        <v>379</v>
      </c>
      <c r="AW46">
        <v>600</v>
      </c>
      <c r="AX46">
        <v>240</v>
      </c>
      <c r="AY46">
        <v>288</v>
      </c>
      <c r="AZ46">
        <v>84</v>
      </c>
      <c r="BA46">
        <v>27</v>
      </c>
      <c r="BB46">
        <v>48</v>
      </c>
      <c r="BC46" t="s">
        <v>333</v>
      </c>
      <c r="BD46">
        <v>95</v>
      </c>
      <c r="BE46">
        <v>120</v>
      </c>
      <c r="BF46" t="s">
        <v>334</v>
      </c>
      <c r="BG46" t="s">
        <v>1126</v>
      </c>
      <c r="BH46" t="s">
        <v>335</v>
      </c>
      <c r="BI46" t="s">
        <v>382</v>
      </c>
      <c r="BJ46" t="s">
        <v>335</v>
      </c>
      <c r="BK46">
        <v>38522647</v>
      </c>
      <c r="BL46">
        <v>4.17</v>
      </c>
      <c r="BN46" t="s">
        <v>345</v>
      </c>
      <c r="BO46" t="s">
        <v>1129</v>
      </c>
      <c r="BP46">
        <v>4</v>
      </c>
      <c r="BR46" t="s">
        <v>342</v>
      </c>
      <c r="BS46" t="s">
        <v>343</v>
      </c>
      <c r="BT46" t="s">
        <v>327</v>
      </c>
      <c r="BU46" t="s">
        <v>386</v>
      </c>
      <c r="BV46" t="s">
        <v>346</v>
      </c>
      <c r="BW46" t="s">
        <v>1127</v>
      </c>
      <c r="BX46">
        <v>4.21</v>
      </c>
      <c r="BY46">
        <v>0.14399999999999999</v>
      </c>
      <c r="BZ46" t="s">
        <v>338</v>
      </c>
      <c r="CA46" t="s">
        <v>1128</v>
      </c>
      <c r="CB46">
        <v>54</v>
      </c>
      <c r="CC46">
        <v>45.1</v>
      </c>
      <c r="CD46" t="s">
        <v>331</v>
      </c>
      <c r="CE46" t="s">
        <v>336</v>
      </c>
      <c r="CF46" t="s">
        <v>327</v>
      </c>
      <c r="CG46" t="s">
        <v>381</v>
      </c>
      <c r="CH46" t="s">
        <v>339</v>
      </c>
      <c r="CI46" t="s">
        <v>1130</v>
      </c>
      <c r="CJ46">
        <v>4.47</v>
      </c>
      <c r="CK46">
        <v>0.14399999999999999</v>
      </c>
      <c r="CL46" t="s">
        <v>340</v>
      </c>
      <c r="CM46" t="s">
        <v>1126</v>
      </c>
      <c r="CN46">
        <v>54</v>
      </c>
      <c r="CO46">
        <v>45</v>
      </c>
      <c r="CP46" t="s">
        <v>331</v>
      </c>
      <c r="CQ46" t="s">
        <v>336</v>
      </c>
      <c r="CR46" t="s">
        <v>327</v>
      </c>
      <c r="CS46" t="s">
        <v>379</v>
      </c>
      <c r="CT46" t="s">
        <v>339</v>
      </c>
      <c r="CU46" t="s">
        <v>1131</v>
      </c>
      <c r="CV46" t="s">
        <v>1132</v>
      </c>
      <c r="CW46" t="s">
        <v>335</v>
      </c>
      <c r="CX46" t="s">
        <v>382</v>
      </c>
      <c r="CY46" t="s">
        <v>335</v>
      </c>
      <c r="CZ46">
        <v>38522647</v>
      </c>
      <c r="DA46" t="s">
        <v>384</v>
      </c>
      <c r="DB46">
        <v>0</v>
      </c>
      <c r="DC46">
        <v>35.663665799999997</v>
      </c>
      <c r="DD46">
        <v>-117.5264969</v>
      </c>
      <c r="DE46">
        <v>0</v>
      </c>
      <c r="DF46">
        <v>7190</v>
      </c>
      <c r="DG46">
        <v>730</v>
      </c>
      <c r="DH46" t="s">
        <v>329</v>
      </c>
      <c r="DI46" t="s">
        <v>330</v>
      </c>
      <c r="DJ46" t="s">
        <v>342</v>
      </c>
      <c r="DK46" t="s">
        <v>343</v>
      </c>
      <c r="DL46" t="s">
        <v>327</v>
      </c>
      <c r="DM46" t="s">
        <v>385</v>
      </c>
      <c r="DN46">
        <v>1752</v>
      </c>
      <c r="DO46">
        <v>336</v>
      </c>
      <c r="DP46">
        <v>432</v>
      </c>
      <c r="DQ46">
        <v>87</v>
      </c>
      <c r="DR46">
        <v>73</v>
      </c>
      <c r="DS46">
        <v>10</v>
      </c>
      <c r="DT46" t="s">
        <v>333</v>
      </c>
      <c r="DU46">
        <v>95</v>
      </c>
      <c r="DV46">
        <v>180</v>
      </c>
      <c r="DW46" t="s">
        <v>337</v>
      </c>
      <c r="DX46" t="s">
        <v>1129</v>
      </c>
      <c r="DY46" t="s">
        <v>335</v>
      </c>
      <c r="DZ46" t="s">
        <v>382</v>
      </c>
      <c r="EA46" t="s">
        <v>335</v>
      </c>
      <c r="EB46">
        <v>38522647</v>
      </c>
      <c r="EC46">
        <v>4.5</v>
      </c>
      <c r="ED46">
        <v>0.30199999999999999</v>
      </c>
      <c r="EE46" t="s">
        <v>341</v>
      </c>
      <c r="EF46" t="s">
        <v>1129</v>
      </c>
      <c r="EG46">
        <v>135</v>
      </c>
      <c r="EH46">
        <v>28.1</v>
      </c>
      <c r="EI46" t="s">
        <v>342</v>
      </c>
      <c r="EJ46" t="s">
        <v>343</v>
      </c>
      <c r="EK46" t="s">
        <v>327</v>
      </c>
      <c r="EL46" t="s">
        <v>387</v>
      </c>
      <c r="EM46" t="s">
        <v>344</v>
      </c>
      <c r="EN46" t="s">
        <v>1133</v>
      </c>
    </row>
    <row r="47" spans="1:172" x14ac:dyDescent="0.2">
      <c r="A47" t="s">
        <v>1134</v>
      </c>
      <c r="B47" t="s">
        <v>1135</v>
      </c>
      <c r="C47" t="s">
        <v>327</v>
      </c>
      <c r="D47" t="s">
        <v>328</v>
      </c>
      <c r="E47" t="s">
        <v>369</v>
      </c>
      <c r="F47">
        <v>10</v>
      </c>
      <c r="G47" t="s">
        <v>139</v>
      </c>
      <c r="H47" t="s">
        <v>370</v>
      </c>
      <c r="I47">
        <v>0</v>
      </c>
      <c r="J47">
        <v>35.950166699999997</v>
      </c>
      <c r="K47">
        <v>-117.7036667</v>
      </c>
      <c r="L47">
        <v>0</v>
      </c>
      <c r="M47">
        <v>3520</v>
      </c>
      <c r="N47">
        <v>320</v>
      </c>
      <c r="O47" t="s">
        <v>329</v>
      </c>
      <c r="P47" t="s">
        <v>330</v>
      </c>
      <c r="Q47" t="s">
        <v>331</v>
      </c>
      <c r="R47" t="s">
        <v>332</v>
      </c>
      <c r="S47" t="s">
        <v>327</v>
      </c>
      <c r="T47" t="s">
        <v>371</v>
      </c>
      <c r="U47">
        <v>768</v>
      </c>
      <c r="V47">
        <v>264</v>
      </c>
      <c r="W47">
        <v>288</v>
      </c>
      <c r="X47">
        <v>79</v>
      </c>
      <c r="Y47">
        <v>4</v>
      </c>
      <c r="Z47">
        <v>345</v>
      </c>
      <c r="AA47" t="s">
        <v>333</v>
      </c>
      <c r="AB47">
        <v>95</v>
      </c>
      <c r="AC47">
        <v>120</v>
      </c>
      <c r="AD47" t="s">
        <v>334</v>
      </c>
      <c r="AE47" t="s">
        <v>1136</v>
      </c>
      <c r="AF47" t="s">
        <v>335</v>
      </c>
      <c r="AG47" t="s">
        <v>372</v>
      </c>
      <c r="AH47" t="s">
        <v>335</v>
      </c>
      <c r="AI47">
        <v>38538991</v>
      </c>
      <c r="AJ47" t="s">
        <v>370</v>
      </c>
      <c r="AK47">
        <v>0</v>
      </c>
      <c r="AL47">
        <v>35.950166699999997</v>
      </c>
      <c r="AM47">
        <v>-117.7031667</v>
      </c>
      <c r="AN47">
        <v>0</v>
      </c>
      <c r="AO47">
        <v>4320</v>
      </c>
      <c r="AP47">
        <v>220</v>
      </c>
      <c r="AQ47" t="s">
        <v>329</v>
      </c>
      <c r="AR47" t="s">
        <v>330</v>
      </c>
      <c r="AS47" t="s">
        <v>331</v>
      </c>
      <c r="AT47" t="s">
        <v>332</v>
      </c>
      <c r="AU47" t="s">
        <v>327</v>
      </c>
      <c r="AV47" t="s">
        <v>373</v>
      </c>
      <c r="AW47">
        <v>552</v>
      </c>
      <c r="AX47">
        <v>240</v>
      </c>
      <c r="AY47">
        <v>264</v>
      </c>
      <c r="AZ47">
        <v>83</v>
      </c>
      <c r="BA47">
        <v>6</v>
      </c>
      <c r="BB47">
        <v>17</v>
      </c>
      <c r="BC47" t="s">
        <v>333</v>
      </c>
      <c r="BD47">
        <v>95</v>
      </c>
      <c r="BE47">
        <v>110</v>
      </c>
      <c r="BF47" t="s">
        <v>334</v>
      </c>
      <c r="BG47" t="s">
        <v>1137</v>
      </c>
      <c r="BH47" t="s">
        <v>335</v>
      </c>
      <c r="BI47" t="s">
        <v>372</v>
      </c>
      <c r="BJ47" t="s">
        <v>335</v>
      </c>
      <c r="BK47">
        <v>38538991</v>
      </c>
      <c r="BL47">
        <v>4.01</v>
      </c>
      <c r="BM47">
        <v>6.2E-2</v>
      </c>
      <c r="BN47" t="s">
        <v>338</v>
      </c>
      <c r="BO47" t="s">
        <v>1136</v>
      </c>
      <c r="BP47">
        <v>14</v>
      </c>
      <c r="BQ47">
        <v>126.6</v>
      </c>
      <c r="BR47" t="s">
        <v>331</v>
      </c>
      <c r="BS47" t="s">
        <v>336</v>
      </c>
      <c r="BT47" t="s">
        <v>327</v>
      </c>
      <c r="BU47" t="s">
        <v>371</v>
      </c>
      <c r="BV47" t="s">
        <v>339</v>
      </c>
      <c r="BW47" t="s">
        <v>1138</v>
      </c>
      <c r="BX47">
        <v>4.1399999999999997</v>
      </c>
      <c r="BZ47" t="s">
        <v>345</v>
      </c>
      <c r="CA47" t="s">
        <v>1137</v>
      </c>
      <c r="CB47">
        <v>6</v>
      </c>
      <c r="CD47" t="s">
        <v>331</v>
      </c>
      <c r="CE47" t="s">
        <v>336</v>
      </c>
      <c r="CF47" t="s">
        <v>327</v>
      </c>
      <c r="CG47" t="s">
        <v>375</v>
      </c>
      <c r="CH47" t="s">
        <v>346</v>
      </c>
      <c r="CI47" t="s">
        <v>1135</v>
      </c>
      <c r="CJ47">
        <v>4.24</v>
      </c>
      <c r="CK47">
        <v>6.2E-2</v>
      </c>
      <c r="CL47" t="s">
        <v>340</v>
      </c>
      <c r="CM47" t="s">
        <v>1134</v>
      </c>
      <c r="CN47">
        <v>14</v>
      </c>
      <c r="CO47">
        <v>126.6</v>
      </c>
      <c r="CP47" t="s">
        <v>331</v>
      </c>
      <c r="CQ47" t="s">
        <v>336</v>
      </c>
      <c r="CR47" t="s">
        <v>327</v>
      </c>
      <c r="CS47" t="s">
        <v>369</v>
      </c>
      <c r="CT47" t="s">
        <v>339</v>
      </c>
      <c r="CU47" t="s">
        <v>1139</v>
      </c>
      <c r="CV47" t="s">
        <v>1140</v>
      </c>
      <c r="CW47" t="s">
        <v>335</v>
      </c>
      <c r="CX47" t="s">
        <v>372</v>
      </c>
      <c r="CY47" t="s">
        <v>335</v>
      </c>
      <c r="CZ47">
        <v>38538991</v>
      </c>
      <c r="DA47" t="s">
        <v>374</v>
      </c>
      <c r="DB47">
        <v>0</v>
      </c>
      <c r="DC47">
        <v>35.950000000000003</v>
      </c>
      <c r="DD47">
        <v>-117.703</v>
      </c>
      <c r="DE47">
        <v>0</v>
      </c>
      <c r="DF47">
        <v>4320</v>
      </c>
      <c r="DG47">
        <v>230</v>
      </c>
      <c r="DH47" t="s">
        <v>329</v>
      </c>
      <c r="DI47" t="s">
        <v>330</v>
      </c>
      <c r="DJ47" t="s">
        <v>331</v>
      </c>
      <c r="DK47" t="s">
        <v>332</v>
      </c>
      <c r="DL47" t="s">
        <v>327</v>
      </c>
      <c r="DM47" t="s">
        <v>369</v>
      </c>
      <c r="DN47">
        <v>552</v>
      </c>
      <c r="DO47">
        <v>240</v>
      </c>
      <c r="DP47">
        <v>264</v>
      </c>
      <c r="DQ47">
        <v>82</v>
      </c>
      <c r="DR47">
        <v>7</v>
      </c>
      <c r="DS47">
        <v>16</v>
      </c>
      <c r="DT47" t="s">
        <v>333</v>
      </c>
      <c r="DU47">
        <v>95</v>
      </c>
      <c r="DV47">
        <v>110</v>
      </c>
      <c r="DW47" t="s">
        <v>334</v>
      </c>
      <c r="DX47" t="s">
        <v>1134</v>
      </c>
      <c r="DY47" t="s">
        <v>335</v>
      </c>
      <c r="DZ47" t="s">
        <v>372</v>
      </c>
      <c r="EA47" t="s">
        <v>335</v>
      </c>
      <c r="EB47">
        <v>38538991</v>
      </c>
      <c r="EC47">
        <v>4.16</v>
      </c>
      <c r="ED47">
        <v>0.28499999999999998</v>
      </c>
      <c r="EE47" t="s">
        <v>341</v>
      </c>
      <c r="EF47" t="s">
        <v>1141</v>
      </c>
      <c r="EG47">
        <v>122</v>
      </c>
      <c r="EH47">
        <v>37.9</v>
      </c>
      <c r="EI47" t="s">
        <v>342</v>
      </c>
      <c r="EJ47" t="s">
        <v>343</v>
      </c>
      <c r="EK47" t="s">
        <v>327</v>
      </c>
      <c r="EL47" t="s">
        <v>376</v>
      </c>
      <c r="EM47" t="s">
        <v>344</v>
      </c>
      <c r="EN47" t="s">
        <v>1142</v>
      </c>
      <c r="EO47" t="s">
        <v>377</v>
      </c>
      <c r="EP47">
        <v>0</v>
      </c>
      <c r="EQ47">
        <v>35.948165899999999</v>
      </c>
      <c r="ER47">
        <v>-117.7056656</v>
      </c>
      <c r="ES47">
        <v>0</v>
      </c>
      <c r="ET47">
        <v>1540</v>
      </c>
      <c r="EU47">
        <v>590</v>
      </c>
      <c r="EV47" t="s">
        <v>329</v>
      </c>
      <c r="EW47" t="s">
        <v>330</v>
      </c>
      <c r="EX47" t="s">
        <v>331</v>
      </c>
      <c r="EY47" t="s">
        <v>336</v>
      </c>
      <c r="EZ47" t="s">
        <v>327</v>
      </c>
      <c r="FA47" t="s">
        <v>378</v>
      </c>
      <c r="FB47">
        <v>1464</v>
      </c>
      <c r="FC47">
        <v>480</v>
      </c>
      <c r="FD47">
        <v>504</v>
      </c>
      <c r="FE47">
        <v>76</v>
      </c>
      <c r="FF47">
        <v>316</v>
      </c>
      <c r="FG47">
        <v>73</v>
      </c>
      <c r="FH47" t="s">
        <v>333</v>
      </c>
      <c r="FI47">
        <v>95</v>
      </c>
      <c r="FJ47">
        <v>210</v>
      </c>
      <c r="FK47" t="s">
        <v>337</v>
      </c>
      <c r="FL47" t="s">
        <v>1141</v>
      </c>
      <c r="FM47" t="s">
        <v>335</v>
      </c>
      <c r="FN47" t="s">
        <v>372</v>
      </c>
      <c r="FO47" t="s">
        <v>335</v>
      </c>
      <c r="FP47">
        <v>38538991</v>
      </c>
    </row>
    <row r="48" spans="1:172" x14ac:dyDescent="0.2">
      <c r="A48" t="s">
        <v>1143</v>
      </c>
      <c r="B48" t="s">
        <v>1144</v>
      </c>
      <c r="C48" t="s">
        <v>327</v>
      </c>
      <c r="D48" t="s">
        <v>328</v>
      </c>
      <c r="E48" t="s">
        <v>628</v>
      </c>
      <c r="F48">
        <v>8</v>
      </c>
      <c r="G48" t="s">
        <v>139</v>
      </c>
      <c r="H48" t="s">
        <v>629</v>
      </c>
      <c r="I48">
        <v>0</v>
      </c>
      <c r="J48">
        <v>35.788499999999999</v>
      </c>
      <c r="K48">
        <v>-117.6138333</v>
      </c>
      <c r="L48">
        <v>0</v>
      </c>
      <c r="M48">
        <v>5190</v>
      </c>
      <c r="N48">
        <v>280</v>
      </c>
      <c r="O48" t="s">
        <v>329</v>
      </c>
      <c r="P48" t="s">
        <v>330</v>
      </c>
      <c r="Q48" t="s">
        <v>331</v>
      </c>
      <c r="R48" t="s">
        <v>332</v>
      </c>
      <c r="S48" t="s">
        <v>327</v>
      </c>
      <c r="T48" t="s">
        <v>628</v>
      </c>
      <c r="U48">
        <v>672</v>
      </c>
      <c r="V48">
        <v>216</v>
      </c>
      <c r="W48">
        <v>264</v>
      </c>
      <c r="X48">
        <v>88</v>
      </c>
      <c r="Y48">
        <v>283</v>
      </c>
      <c r="Z48">
        <v>309</v>
      </c>
      <c r="AA48" t="s">
        <v>333</v>
      </c>
      <c r="AB48">
        <v>95</v>
      </c>
      <c r="AC48">
        <v>110</v>
      </c>
      <c r="AD48" t="s">
        <v>334</v>
      </c>
      <c r="AE48" t="s">
        <v>1143</v>
      </c>
      <c r="AF48" t="s">
        <v>335</v>
      </c>
      <c r="AG48" t="s">
        <v>630</v>
      </c>
      <c r="AH48" t="s">
        <v>335</v>
      </c>
      <c r="AI48">
        <v>38562719</v>
      </c>
      <c r="AJ48" t="s">
        <v>631</v>
      </c>
      <c r="AK48">
        <v>0</v>
      </c>
      <c r="AL48">
        <v>35.793167099999998</v>
      </c>
      <c r="AM48">
        <v>-117.61516570000001</v>
      </c>
      <c r="AN48">
        <v>0</v>
      </c>
      <c r="AO48">
        <v>3220</v>
      </c>
      <c r="AP48">
        <v>620</v>
      </c>
      <c r="AQ48" t="s">
        <v>329</v>
      </c>
      <c r="AR48" t="s">
        <v>330</v>
      </c>
      <c r="AS48" t="s">
        <v>342</v>
      </c>
      <c r="AT48" t="s">
        <v>343</v>
      </c>
      <c r="AU48" t="s">
        <v>327</v>
      </c>
      <c r="AV48" t="s">
        <v>632</v>
      </c>
      <c r="AW48">
        <v>1488</v>
      </c>
      <c r="AX48">
        <v>360</v>
      </c>
      <c r="AY48">
        <v>408</v>
      </c>
      <c r="AZ48">
        <v>84</v>
      </c>
      <c r="BA48">
        <v>18</v>
      </c>
      <c r="BB48">
        <v>54</v>
      </c>
      <c r="BC48" t="s">
        <v>333</v>
      </c>
      <c r="BD48">
        <v>95</v>
      </c>
      <c r="BE48">
        <v>160</v>
      </c>
      <c r="BF48" t="s">
        <v>337</v>
      </c>
      <c r="BG48" t="s">
        <v>1145</v>
      </c>
      <c r="BH48" t="s">
        <v>335</v>
      </c>
      <c r="BI48" t="s">
        <v>630</v>
      </c>
      <c r="BJ48" t="s">
        <v>335</v>
      </c>
      <c r="BK48">
        <v>38562719</v>
      </c>
      <c r="BL48">
        <v>2.68</v>
      </c>
      <c r="BM48">
        <v>0.14399999999999999</v>
      </c>
      <c r="BN48" t="s">
        <v>340</v>
      </c>
      <c r="BO48" t="s">
        <v>1143</v>
      </c>
      <c r="BP48">
        <v>25</v>
      </c>
      <c r="BQ48">
        <v>52.8</v>
      </c>
      <c r="BR48" t="s">
        <v>331</v>
      </c>
      <c r="BS48" t="s">
        <v>336</v>
      </c>
      <c r="BT48" t="s">
        <v>327</v>
      </c>
      <c r="BU48" t="s">
        <v>628</v>
      </c>
      <c r="BV48" t="s">
        <v>339</v>
      </c>
      <c r="BW48" t="s">
        <v>1144</v>
      </c>
      <c r="BX48">
        <v>2.82</v>
      </c>
      <c r="BY48">
        <v>0.23799999999999999</v>
      </c>
      <c r="BZ48" t="s">
        <v>341</v>
      </c>
      <c r="CA48" t="s">
        <v>1145</v>
      </c>
      <c r="CB48">
        <v>14</v>
      </c>
      <c r="CC48">
        <v>59.3</v>
      </c>
      <c r="CD48" t="s">
        <v>342</v>
      </c>
      <c r="CE48" t="s">
        <v>343</v>
      </c>
      <c r="CF48" t="s">
        <v>327</v>
      </c>
      <c r="CG48" t="s">
        <v>633</v>
      </c>
      <c r="CH48" t="s">
        <v>344</v>
      </c>
      <c r="CI48" t="s">
        <v>1146</v>
      </c>
      <c r="CV48" t="s">
        <v>1147</v>
      </c>
      <c r="CW48" t="s">
        <v>335</v>
      </c>
      <c r="CX48" t="s">
        <v>630</v>
      </c>
      <c r="CY48" t="s">
        <v>335</v>
      </c>
      <c r="CZ48">
        <v>38562719</v>
      </c>
    </row>
    <row r="49" spans="1:144" x14ac:dyDescent="0.2">
      <c r="A49" t="s">
        <v>1148</v>
      </c>
      <c r="B49" t="s">
        <v>1149</v>
      </c>
      <c r="C49" t="s">
        <v>327</v>
      </c>
      <c r="D49" t="s">
        <v>328</v>
      </c>
      <c r="E49" t="s">
        <v>362</v>
      </c>
      <c r="F49">
        <v>12</v>
      </c>
      <c r="G49" t="s">
        <v>139</v>
      </c>
      <c r="H49" t="s">
        <v>363</v>
      </c>
      <c r="I49">
        <v>0</v>
      </c>
      <c r="J49">
        <v>35.886499999999998</v>
      </c>
      <c r="K49">
        <v>-117.72033329999999</v>
      </c>
      <c r="L49">
        <v>0</v>
      </c>
      <c r="M49">
        <v>4580</v>
      </c>
      <c r="N49">
        <v>190</v>
      </c>
      <c r="O49" t="s">
        <v>329</v>
      </c>
      <c r="P49" t="s">
        <v>330</v>
      </c>
      <c r="Q49" t="s">
        <v>331</v>
      </c>
      <c r="R49" t="s">
        <v>332</v>
      </c>
      <c r="S49" t="s">
        <v>327</v>
      </c>
      <c r="T49" t="s">
        <v>362</v>
      </c>
      <c r="U49">
        <v>480</v>
      </c>
      <c r="V49">
        <v>192</v>
      </c>
      <c r="W49">
        <v>216</v>
      </c>
      <c r="X49">
        <v>76</v>
      </c>
      <c r="Y49">
        <v>359</v>
      </c>
      <c r="Z49">
        <v>55</v>
      </c>
      <c r="AA49" t="s">
        <v>333</v>
      </c>
      <c r="AB49">
        <v>95</v>
      </c>
      <c r="AC49">
        <v>90</v>
      </c>
      <c r="AD49" t="s">
        <v>334</v>
      </c>
      <c r="AE49" t="s">
        <v>1148</v>
      </c>
      <c r="AF49" t="s">
        <v>335</v>
      </c>
      <c r="AG49" t="s">
        <v>364</v>
      </c>
      <c r="AH49" t="s">
        <v>335</v>
      </c>
      <c r="AI49">
        <v>38564031</v>
      </c>
      <c r="AJ49" t="s">
        <v>363</v>
      </c>
      <c r="AK49">
        <v>0</v>
      </c>
      <c r="AL49">
        <v>35.887500000000003</v>
      </c>
      <c r="AM49">
        <v>-117.721</v>
      </c>
      <c r="AN49">
        <v>0</v>
      </c>
      <c r="AO49">
        <v>4170</v>
      </c>
      <c r="AP49">
        <v>250</v>
      </c>
      <c r="AQ49" t="s">
        <v>329</v>
      </c>
      <c r="AR49" t="s">
        <v>330</v>
      </c>
      <c r="AS49" t="s">
        <v>331</v>
      </c>
      <c r="AT49" t="s">
        <v>332</v>
      </c>
      <c r="AU49" t="s">
        <v>327</v>
      </c>
      <c r="AV49" t="s">
        <v>365</v>
      </c>
      <c r="AW49">
        <v>624</v>
      </c>
      <c r="AX49">
        <v>192</v>
      </c>
      <c r="AY49">
        <v>192</v>
      </c>
      <c r="AZ49">
        <v>80</v>
      </c>
      <c r="BA49">
        <v>346</v>
      </c>
      <c r="BB49">
        <v>72</v>
      </c>
      <c r="BC49" t="s">
        <v>333</v>
      </c>
      <c r="BD49">
        <v>95</v>
      </c>
      <c r="BE49">
        <v>80</v>
      </c>
      <c r="BF49" t="s">
        <v>334</v>
      </c>
      <c r="BG49" t="s">
        <v>1150</v>
      </c>
      <c r="BH49" t="s">
        <v>335</v>
      </c>
      <c r="BI49" t="s">
        <v>364</v>
      </c>
      <c r="BJ49" t="s">
        <v>335</v>
      </c>
      <c r="BK49">
        <v>38564031</v>
      </c>
      <c r="BL49">
        <v>3.36</v>
      </c>
      <c r="BM49">
        <v>0.14599999999999999</v>
      </c>
      <c r="BN49" t="s">
        <v>340</v>
      </c>
      <c r="BO49" t="s">
        <v>1148</v>
      </c>
      <c r="BP49">
        <v>98</v>
      </c>
      <c r="BQ49">
        <v>32.700000000000003</v>
      </c>
      <c r="BR49" t="s">
        <v>331</v>
      </c>
      <c r="BS49" t="s">
        <v>336</v>
      </c>
      <c r="BT49" t="s">
        <v>327</v>
      </c>
      <c r="BU49" t="s">
        <v>362</v>
      </c>
      <c r="BV49" t="s">
        <v>339</v>
      </c>
      <c r="BW49" t="s">
        <v>1149</v>
      </c>
      <c r="BX49">
        <v>3.26</v>
      </c>
      <c r="BY49">
        <v>0.13800000000000001</v>
      </c>
      <c r="BZ49" t="s">
        <v>338</v>
      </c>
      <c r="CA49" t="s">
        <v>1150</v>
      </c>
      <c r="CB49">
        <v>214</v>
      </c>
      <c r="CC49">
        <v>22</v>
      </c>
      <c r="CD49" t="s">
        <v>331</v>
      </c>
      <c r="CE49" t="s">
        <v>336</v>
      </c>
      <c r="CF49" t="s">
        <v>327</v>
      </c>
      <c r="CG49" t="s">
        <v>365</v>
      </c>
      <c r="CH49" t="s">
        <v>339</v>
      </c>
      <c r="CI49" t="s">
        <v>1151</v>
      </c>
      <c r="CJ49">
        <v>3.31</v>
      </c>
      <c r="CK49">
        <v>0.25600000000000001</v>
      </c>
      <c r="CL49" t="s">
        <v>341</v>
      </c>
      <c r="CM49" t="s">
        <v>1152</v>
      </c>
      <c r="CN49">
        <v>48</v>
      </c>
      <c r="CO49">
        <v>39</v>
      </c>
      <c r="CP49" t="s">
        <v>342</v>
      </c>
      <c r="CQ49" t="s">
        <v>343</v>
      </c>
      <c r="CR49" t="s">
        <v>327</v>
      </c>
      <c r="CS49" t="s">
        <v>368</v>
      </c>
      <c r="CT49" t="s">
        <v>344</v>
      </c>
      <c r="CU49" t="s">
        <v>1153</v>
      </c>
      <c r="CV49" t="s">
        <v>1154</v>
      </c>
      <c r="CW49" t="s">
        <v>335</v>
      </c>
      <c r="CX49" t="s">
        <v>364</v>
      </c>
      <c r="CY49" t="s">
        <v>335</v>
      </c>
      <c r="CZ49">
        <v>38564031</v>
      </c>
      <c r="DA49" t="s">
        <v>366</v>
      </c>
      <c r="DB49">
        <v>0</v>
      </c>
      <c r="DC49">
        <v>35.888500200000003</v>
      </c>
      <c r="DD49">
        <v>-117.7235031</v>
      </c>
      <c r="DE49">
        <v>0</v>
      </c>
      <c r="DF49">
        <v>3640</v>
      </c>
      <c r="DG49">
        <v>560</v>
      </c>
      <c r="DH49" t="s">
        <v>329</v>
      </c>
      <c r="DI49" t="s">
        <v>330</v>
      </c>
      <c r="DJ49" t="s">
        <v>331</v>
      </c>
      <c r="DK49" t="s">
        <v>336</v>
      </c>
      <c r="DL49" t="s">
        <v>327</v>
      </c>
      <c r="DM49" t="s">
        <v>367</v>
      </c>
      <c r="DN49">
        <v>1368</v>
      </c>
      <c r="DO49">
        <v>336</v>
      </c>
      <c r="DP49">
        <v>408</v>
      </c>
      <c r="DQ49">
        <v>80</v>
      </c>
      <c r="DR49">
        <v>297</v>
      </c>
      <c r="DS49">
        <v>333</v>
      </c>
      <c r="DT49" t="s">
        <v>333</v>
      </c>
      <c r="DU49">
        <v>95</v>
      </c>
      <c r="DV49">
        <v>170</v>
      </c>
      <c r="DW49" t="s">
        <v>337</v>
      </c>
      <c r="DX49" t="s">
        <v>1152</v>
      </c>
      <c r="DY49" t="s">
        <v>335</v>
      </c>
      <c r="DZ49" t="s">
        <v>364</v>
      </c>
      <c r="EA49" t="s">
        <v>335</v>
      </c>
      <c r="EB49">
        <v>38564031</v>
      </c>
    </row>
    <row r="50" spans="1:144" x14ac:dyDescent="0.2">
      <c r="A50" t="s">
        <v>1155</v>
      </c>
      <c r="B50" t="s">
        <v>1156</v>
      </c>
      <c r="C50" t="s">
        <v>327</v>
      </c>
      <c r="D50" t="s">
        <v>328</v>
      </c>
      <c r="E50" t="s">
        <v>622</v>
      </c>
      <c r="F50">
        <v>8</v>
      </c>
      <c r="G50" t="s">
        <v>139</v>
      </c>
      <c r="H50" t="s">
        <v>623</v>
      </c>
      <c r="I50">
        <v>0</v>
      </c>
      <c r="J50">
        <v>35.782333299999998</v>
      </c>
      <c r="K50">
        <v>-117.6176667</v>
      </c>
      <c r="L50">
        <v>0</v>
      </c>
      <c r="M50">
        <v>6770</v>
      </c>
      <c r="N50">
        <v>310</v>
      </c>
      <c r="O50" t="s">
        <v>329</v>
      </c>
      <c r="P50" t="s">
        <v>330</v>
      </c>
      <c r="Q50" t="s">
        <v>331</v>
      </c>
      <c r="R50" t="s">
        <v>332</v>
      </c>
      <c r="S50" t="s">
        <v>327</v>
      </c>
      <c r="T50" t="s">
        <v>622</v>
      </c>
      <c r="U50">
        <v>768</v>
      </c>
      <c r="V50">
        <v>264</v>
      </c>
      <c r="W50">
        <v>312</v>
      </c>
      <c r="X50">
        <v>82</v>
      </c>
      <c r="Y50">
        <v>93</v>
      </c>
      <c r="Z50">
        <v>314</v>
      </c>
      <c r="AA50" t="s">
        <v>333</v>
      </c>
      <c r="AB50">
        <v>95</v>
      </c>
      <c r="AC50">
        <v>130</v>
      </c>
      <c r="AD50" t="s">
        <v>334</v>
      </c>
      <c r="AE50" t="s">
        <v>1155</v>
      </c>
      <c r="AF50" t="s">
        <v>335</v>
      </c>
      <c r="AG50" t="s">
        <v>624</v>
      </c>
      <c r="AH50" t="s">
        <v>335</v>
      </c>
      <c r="AI50">
        <v>38565567</v>
      </c>
      <c r="AJ50" t="s">
        <v>625</v>
      </c>
      <c r="AK50">
        <v>0</v>
      </c>
      <c r="AL50">
        <v>35.788501699999998</v>
      </c>
      <c r="AM50">
        <v>-117.61949920000001</v>
      </c>
      <c r="AN50">
        <v>0</v>
      </c>
      <c r="AO50">
        <v>4090</v>
      </c>
      <c r="AP50">
        <v>710</v>
      </c>
      <c r="AQ50" t="s">
        <v>329</v>
      </c>
      <c r="AR50" t="s">
        <v>330</v>
      </c>
      <c r="AS50" t="s">
        <v>342</v>
      </c>
      <c r="AT50" t="s">
        <v>343</v>
      </c>
      <c r="AU50" t="s">
        <v>327</v>
      </c>
      <c r="AV50" t="s">
        <v>626</v>
      </c>
      <c r="AW50">
        <v>1704</v>
      </c>
      <c r="AX50">
        <v>384</v>
      </c>
      <c r="AY50">
        <v>432</v>
      </c>
      <c r="AZ50">
        <v>85</v>
      </c>
      <c r="BA50">
        <v>326</v>
      </c>
      <c r="BB50">
        <v>48</v>
      </c>
      <c r="BC50" t="s">
        <v>333</v>
      </c>
      <c r="BD50">
        <v>95</v>
      </c>
      <c r="BE50">
        <v>180</v>
      </c>
      <c r="BF50" t="s">
        <v>337</v>
      </c>
      <c r="BG50" t="s">
        <v>1157</v>
      </c>
      <c r="BH50" t="s">
        <v>335</v>
      </c>
      <c r="BI50" t="s">
        <v>624</v>
      </c>
      <c r="BJ50" t="s">
        <v>335</v>
      </c>
      <c r="BK50">
        <v>38565567</v>
      </c>
      <c r="BL50">
        <v>2.78</v>
      </c>
      <c r="BM50">
        <v>0.245</v>
      </c>
      <c r="BN50" t="s">
        <v>340</v>
      </c>
      <c r="BO50" t="s">
        <v>1155</v>
      </c>
      <c r="BP50">
        <v>25</v>
      </c>
      <c r="BQ50">
        <v>52.8</v>
      </c>
      <c r="BR50" t="s">
        <v>331</v>
      </c>
      <c r="BS50" t="s">
        <v>336</v>
      </c>
      <c r="BT50" t="s">
        <v>327</v>
      </c>
      <c r="BU50" t="s">
        <v>622</v>
      </c>
      <c r="BV50" t="s">
        <v>339</v>
      </c>
      <c r="BW50" t="s">
        <v>1156</v>
      </c>
      <c r="BX50">
        <v>2.96</v>
      </c>
      <c r="BY50">
        <v>0.26</v>
      </c>
      <c r="BZ50" t="s">
        <v>341</v>
      </c>
      <c r="CA50" t="s">
        <v>1157</v>
      </c>
      <c r="CB50">
        <v>20</v>
      </c>
      <c r="CC50">
        <v>52.9</v>
      </c>
      <c r="CD50" t="s">
        <v>342</v>
      </c>
      <c r="CE50" t="s">
        <v>343</v>
      </c>
      <c r="CF50" t="s">
        <v>327</v>
      </c>
      <c r="CG50" t="s">
        <v>627</v>
      </c>
      <c r="CH50" t="s">
        <v>344</v>
      </c>
      <c r="CI50" t="s">
        <v>1158</v>
      </c>
      <c r="CV50" t="s">
        <v>1159</v>
      </c>
      <c r="CW50" t="s">
        <v>335</v>
      </c>
      <c r="CX50" t="s">
        <v>624</v>
      </c>
      <c r="CY50" t="s">
        <v>335</v>
      </c>
      <c r="CZ50">
        <v>38565567</v>
      </c>
    </row>
    <row r="51" spans="1:144" x14ac:dyDescent="0.2">
      <c r="A51" t="s">
        <v>1160</v>
      </c>
      <c r="B51" t="s">
        <v>1161</v>
      </c>
      <c r="C51" t="s">
        <v>327</v>
      </c>
      <c r="D51" t="s">
        <v>328</v>
      </c>
      <c r="E51" t="s">
        <v>616</v>
      </c>
      <c r="F51">
        <v>8</v>
      </c>
      <c r="G51" t="s">
        <v>139</v>
      </c>
      <c r="H51" t="s">
        <v>617</v>
      </c>
      <c r="I51">
        <v>0</v>
      </c>
      <c r="J51">
        <v>35.630499999999998</v>
      </c>
      <c r="K51">
        <v>-117.434</v>
      </c>
      <c r="L51">
        <v>0</v>
      </c>
      <c r="M51">
        <v>4400</v>
      </c>
      <c r="N51">
        <v>220</v>
      </c>
      <c r="O51" t="s">
        <v>329</v>
      </c>
      <c r="P51" t="s">
        <v>330</v>
      </c>
      <c r="Q51" t="s">
        <v>331</v>
      </c>
      <c r="R51" t="s">
        <v>332</v>
      </c>
      <c r="S51" t="s">
        <v>327</v>
      </c>
      <c r="T51" t="s">
        <v>616</v>
      </c>
      <c r="U51">
        <v>552</v>
      </c>
      <c r="V51">
        <v>264</v>
      </c>
      <c r="W51">
        <v>312</v>
      </c>
      <c r="X51">
        <v>79</v>
      </c>
      <c r="Y51">
        <v>130</v>
      </c>
      <c r="Z51">
        <v>288</v>
      </c>
      <c r="AA51" t="s">
        <v>333</v>
      </c>
      <c r="AB51">
        <v>95</v>
      </c>
      <c r="AC51">
        <v>130</v>
      </c>
      <c r="AD51" t="s">
        <v>334</v>
      </c>
      <c r="AE51" t="s">
        <v>1160</v>
      </c>
      <c r="AF51" t="s">
        <v>335</v>
      </c>
      <c r="AG51" t="s">
        <v>618</v>
      </c>
      <c r="AH51" t="s">
        <v>335</v>
      </c>
      <c r="AI51">
        <v>38570351</v>
      </c>
      <c r="AJ51" t="s">
        <v>619</v>
      </c>
      <c r="AK51">
        <v>0</v>
      </c>
      <c r="AL51">
        <v>35.625999499999999</v>
      </c>
      <c r="AM51">
        <v>-117.43133539999999</v>
      </c>
      <c r="AN51">
        <v>0</v>
      </c>
      <c r="AO51">
        <v>3820</v>
      </c>
      <c r="AP51">
        <v>540</v>
      </c>
      <c r="AQ51" t="s">
        <v>329</v>
      </c>
      <c r="AR51" t="s">
        <v>330</v>
      </c>
      <c r="AS51" t="s">
        <v>342</v>
      </c>
      <c r="AT51" t="s">
        <v>343</v>
      </c>
      <c r="AU51" t="s">
        <v>327</v>
      </c>
      <c r="AV51" t="s">
        <v>620</v>
      </c>
      <c r="AW51">
        <v>1296</v>
      </c>
      <c r="AX51">
        <v>384</v>
      </c>
      <c r="AY51">
        <v>432</v>
      </c>
      <c r="AZ51">
        <v>84</v>
      </c>
      <c r="BA51">
        <v>155</v>
      </c>
      <c r="BB51">
        <v>265</v>
      </c>
      <c r="BC51" t="s">
        <v>333</v>
      </c>
      <c r="BD51">
        <v>95</v>
      </c>
      <c r="BE51">
        <v>180</v>
      </c>
      <c r="BF51" t="s">
        <v>337</v>
      </c>
      <c r="BG51" t="s">
        <v>1162</v>
      </c>
      <c r="BH51" t="s">
        <v>335</v>
      </c>
      <c r="BI51" t="s">
        <v>618</v>
      </c>
      <c r="BJ51" t="s">
        <v>335</v>
      </c>
      <c r="BK51">
        <v>38570351</v>
      </c>
      <c r="BL51">
        <v>2.5</v>
      </c>
      <c r="BM51">
        <v>0.17</v>
      </c>
      <c r="BN51" t="s">
        <v>340</v>
      </c>
      <c r="BO51" t="s">
        <v>1160</v>
      </c>
      <c r="BP51">
        <v>25</v>
      </c>
      <c r="BQ51">
        <v>68.8</v>
      </c>
      <c r="BR51" t="s">
        <v>331</v>
      </c>
      <c r="BS51" t="s">
        <v>336</v>
      </c>
      <c r="BT51" t="s">
        <v>327</v>
      </c>
      <c r="BU51" t="s">
        <v>616</v>
      </c>
      <c r="BV51" t="s">
        <v>339</v>
      </c>
      <c r="BW51" t="s">
        <v>1161</v>
      </c>
      <c r="BX51">
        <v>2.74</v>
      </c>
      <c r="BY51">
        <v>0.29099999999999998</v>
      </c>
      <c r="BZ51" t="s">
        <v>341</v>
      </c>
      <c r="CA51" t="s">
        <v>1162</v>
      </c>
      <c r="CB51">
        <v>9</v>
      </c>
      <c r="CC51">
        <v>97.7</v>
      </c>
      <c r="CD51" t="s">
        <v>342</v>
      </c>
      <c r="CE51" t="s">
        <v>343</v>
      </c>
      <c r="CF51" t="s">
        <v>327</v>
      </c>
      <c r="CG51" t="s">
        <v>621</v>
      </c>
      <c r="CH51" t="s">
        <v>344</v>
      </c>
      <c r="CI51" t="s">
        <v>1163</v>
      </c>
      <c r="CV51" t="s">
        <v>1164</v>
      </c>
      <c r="CW51" t="s">
        <v>335</v>
      </c>
      <c r="CX51" t="s">
        <v>618</v>
      </c>
      <c r="CY51" t="s">
        <v>335</v>
      </c>
      <c r="CZ51">
        <v>38570351</v>
      </c>
    </row>
    <row r="52" spans="1:144" x14ac:dyDescent="0.2">
      <c r="A52" t="s">
        <v>1165</v>
      </c>
      <c r="B52" t="s">
        <v>1166</v>
      </c>
      <c r="C52" t="s">
        <v>327</v>
      </c>
      <c r="D52" t="s">
        <v>328</v>
      </c>
      <c r="E52" t="s">
        <v>354</v>
      </c>
      <c r="F52">
        <v>9</v>
      </c>
      <c r="G52" t="s">
        <v>139</v>
      </c>
      <c r="H52" t="s">
        <v>355</v>
      </c>
      <c r="I52">
        <v>0</v>
      </c>
      <c r="J52">
        <v>35.632166699999999</v>
      </c>
      <c r="K52">
        <v>-117.4303333</v>
      </c>
      <c r="L52">
        <v>0</v>
      </c>
      <c r="M52">
        <v>4820</v>
      </c>
      <c r="N52">
        <v>240</v>
      </c>
      <c r="O52" t="s">
        <v>329</v>
      </c>
      <c r="P52" t="s">
        <v>330</v>
      </c>
      <c r="Q52" t="s">
        <v>331</v>
      </c>
      <c r="R52" t="s">
        <v>332</v>
      </c>
      <c r="S52" t="s">
        <v>327</v>
      </c>
      <c r="T52" t="s">
        <v>356</v>
      </c>
      <c r="U52">
        <v>600</v>
      </c>
      <c r="V52">
        <v>240</v>
      </c>
      <c r="W52">
        <v>288</v>
      </c>
      <c r="X52">
        <v>86</v>
      </c>
      <c r="Y52">
        <v>119</v>
      </c>
      <c r="Z52">
        <v>323</v>
      </c>
      <c r="AA52" t="s">
        <v>333</v>
      </c>
      <c r="AB52">
        <v>95</v>
      </c>
      <c r="AC52">
        <v>120</v>
      </c>
      <c r="AD52" t="s">
        <v>334</v>
      </c>
      <c r="AE52" t="s">
        <v>1167</v>
      </c>
      <c r="AF52" t="s">
        <v>335</v>
      </c>
      <c r="AG52" t="s">
        <v>357</v>
      </c>
      <c r="AH52" t="s">
        <v>335</v>
      </c>
      <c r="AI52">
        <v>38577831</v>
      </c>
      <c r="AJ52" t="s">
        <v>355</v>
      </c>
      <c r="AK52">
        <v>0</v>
      </c>
      <c r="AL52">
        <v>35.632333299999999</v>
      </c>
      <c r="AM52">
        <v>-117.432</v>
      </c>
      <c r="AN52">
        <v>0</v>
      </c>
      <c r="AO52">
        <v>4990</v>
      </c>
      <c r="AP52">
        <v>150</v>
      </c>
      <c r="AQ52" t="s">
        <v>329</v>
      </c>
      <c r="AR52" t="s">
        <v>330</v>
      </c>
      <c r="AS52" t="s">
        <v>331</v>
      </c>
      <c r="AT52" t="s">
        <v>332</v>
      </c>
      <c r="AU52" t="s">
        <v>327</v>
      </c>
      <c r="AV52" t="s">
        <v>354</v>
      </c>
      <c r="AW52">
        <v>360</v>
      </c>
      <c r="AX52">
        <v>192</v>
      </c>
      <c r="AY52">
        <v>216</v>
      </c>
      <c r="AZ52">
        <v>84</v>
      </c>
      <c r="BA52">
        <v>174</v>
      </c>
      <c r="BB52">
        <v>76</v>
      </c>
      <c r="BC52" t="s">
        <v>333</v>
      </c>
      <c r="BD52">
        <v>95</v>
      </c>
      <c r="BE52">
        <v>90</v>
      </c>
      <c r="BF52" t="s">
        <v>334</v>
      </c>
      <c r="BG52" t="s">
        <v>1165</v>
      </c>
      <c r="BH52" t="s">
        <v>335</v>
      </c>
      <c r="BI52" t="s">
        <v>357</v>
      </c>
      <c r="BJ52" t="s">
        <v>335</v>
      </c>
      <c r="BK52">
        <v>38577831</v>
      </c>
      <c r="BL52">
        <v>3.8</v>
      </c>
      <c r="BN52" t="s">
        <v>345</v>
      </c>
      <c r="BO52" t="s">
        <v>1168</v>
      </c>
      <c r="BP52">
        <v>6</v>
      </c>
      <c r="BR52" t="s">
        <v>342</v>
      </c>
      <c r="BS52" t="s">
        <v>343</v>
      </c>
      <c r="BT52" t="s">
        <v>327</v>
      </c>
      <c r="BU52" t="s">
        <v>360</v>
      </c>
      <c r="BV52" t="s">
        <v>346</v>
      </c>
      <c r="BW52" t="s">
        <v>1166</v>
      </c>
      <c r="BX52">
        <v>3.9</v>
      </c>
      <c r="BY52">
        <v>0.128</v>
      </c>
      <c r="BZ52" t="s">
        <v>338</v>
      </c>
      <c r="CA52" t="s">
        <v>1167</v>
      </c>
      <c r="CB52">
        <v>167</v>
      </c>
      <c r="CC52">
        <v>21.2</v>
      </c>
      <c r="CD52" t="s">
        <v>331</v>
      </c>
      <c r="CE52" t="s">
        <v>336</v>
      </c>
      <c r="CF52" t="s">
        <v>327</v>
      </c>
      <c r="CG52" t="s">
        <v>356</v>
      </c>
      <c r="CH52" t="s">
        <v>339</v>
      </c>
      <c r="CI52" t="s">
        <v>1169</v>
      </c>
      <c r="CJ52">
        <v>4.0999999999999996</v>
      </c>
      <c r="CK52">
        <v>0.128</v>
      </c>
      <c r="CL52" t="s">
        <v>340</v>
      </c>
      <c r="CM52" t="s">
        <v>1165</v>
      </c>
      <c r="CN52">
        <v>216</v>
      </c>
      <c r="CO52">
        <v>21.2</v>
      </c>
      <c r="CP52" t="s">
        <v>331</v>
      </c>
      <c r="CQ52" t="s">
        <v>336</v>
      </c>
      <c r="CR52" t="s">
        <v>327</v>
      </c>
      <c r="CS52" t="s">
        <v>354</v>
      </c>
      <c r="CT52" t="s">
        <v>339</v>
      </c>
      <c r="CU52" t="s">
        <v>1170</v>
      </c>
      <c r="CV52" t="s">
        <v>1171</v>
      </c>
      <c r="CW52" t="s">
        <v>335</v>
      </c>
      <c r="CX52" t="s">
        <v>357</v>
      </c>
      <c r="CY52" t="s">
        <v>335</v>
      </c>
      <c r="CZ52">
        <v>38577831</v>
      </c>
      <c r="DA52" t="s">
        <v>358</v>
      </c>
      <c r="DB52">
        <v>0</v>
      </c>
      <c r="DC52">
        <v>35.626167299999999</v>
      </c>
      <c r="DD52">
        <v>-117.4328308</v>
      </c>
      <c r="DE52">
        <v>0</v>
      </c>
      <c r="DF52">
        <v>2350</v>
      </c>
      <c r="DG52">
        <v>570</v>
      </c>
      <c r="DH52" t="s">
        <v>329</v>
      </c>
      <c r="DI52" t="s">
        <v>330</v>
      </c>
      <c r="DJ52" t="s">
        <v>331</v>
      </c>
      <c r="DK52" t="s">
        <v>336</v>
      </c>
      <c r="DL52" t="s">
        <v>327</v>
      </c>
      <c r="DM52" t="s">
        <v>359</v>
      </c>
      <c r="DN52">
        <v>1368</v>
      </c>
      <c r="DO52">
        <v>360</v>
      </c>
      <c r="DP52">
        <v>456</v>
      </c>
      <c r="DQ52">
        <v>83</v>
      </c>
      <c r="DR52">
        <v>126</v>
      </c>
      <c r="DS52">
        <v>286</v>
      </c>
      <c r="DT52" t="s">
        <v>333</v>
      </c>
      <c r="DU52">
        <v>95</v>
      </c>
      <c r="DV52">
        <v>190</v>
      </c>
      <c r="DW52" t="s">
        <v>337</v>
      </c>
      <c r="DX52" t="s">
        <v>1168</v>
      </c>
      <c r="DY52" t="s">
        <v>335</v>
      </c>
      <c r="DZ52" t="s">
        <v>357</v>
      </c>
      <c r="EA52" t="s">
        <v>335</v>
      </c>
      <c r="EB52">
        <v>38577831</v>
      </c>
      <c r="EC52">
        <v>3.94</v>
      </c>
      <c r="ED52">
        <v>0.27</v>
      </c>
      <c r="EE52" t="s">
        <v>341</v>
      </c>
      <c r="EF52" t="s">
        <v>1168</v>
      </c>
      <c r="EG52">
        <v>139</v>
      </c>
      <c r="EH52">
        <v>35.299999999999997</v>
      </c>
      <c r="EI52" t="s">
        <v>342</v>
      </c>
      <c r="EJ52" t="s">
        <v>343</v>
      </c>
      <c r="EK52" t="s">
        <v>327</v>
      </c>
      <c r="EL52" t="s">
        <v>361</v>
      </c>
      <c r="EM52" t="s">
        <v>344</v>
      </c>
      <c r="EN52" t="s">
        <v>1172</v>
      </c>
    </row>
    <row r="53" spans="1:144" x14ac:dyDescent="0.2">
      <c r="A53" t="s">
        <v>1173</v>
      </c>
      <c r="B53" t="s">
        <v>1174</v>
      </c>
      <c r="C53" t="s">
        <v>327</v>
      </c>
      <c r="D53" t="s">
        <v>328</v>
      </c>
      <c r="E53" t="s">
        <v>610</v>
      </c>
      <c r="F53">
        <v>7</v>
      </c>
      <c r="G53" t="s">
        <v>139</v>
      </c>
      <c r="H53" t="s">
        <v>611</v>
      </c>
      <c r="I53">
        <v>0</v>
      </c>
      <c r="J53">
        <v>35.634333300000002</v>
      </c>
      <c r="K53">
        <v>-117.4293333</v>
      </c>
      <c r="L53">
        <v>0</v>
      </c>
      <c r="M53">
        <v>4400</v>
      </c>
      <c r="N53">
        <v>210</v>
      </c>
      <c r="O53" t="s">
        <v>329</v>
      </c>
      <c r="P53" t="s">
        <v>330</v>
      </c>
      <c r="Q53" t="s">
        <v>331</v>
      </c>
      <c r="R53" t="s">
        <v>332</v>
      </c>
      <c r="S53" t="s">
        <v>327</v>
      </c>
      <c r="T53" t="s">
        <v>610</v>
      </c>
      <c r="U53">
        <v>504</v>
      </c>
      <c r="V53">
        <v>240</v>
      </c>
      <c r="W53">
        <v>288</v>
      </c>
      <c r="X53">
        <v>85</v>
      </c>
      <c r="Y53">
        <v>119</v>
      </c>
      <c r="Z53">
        <v>318</v>
      </c>
      <c r="AA53" t="s">
        <v>333</v>
      </c>
      <c r="AB53">
        <v>95</v>
      </c>
      <c r="AC53">
        <v>120</v>
      </c>
      <c r="AD53" t="s">
        <v>334</v>
      </c>
      <c r="AE53" t="s">
        <v>1173</v>
      </c>
      <c r="AF53" t="s">
        <v>335</v>
      </c>
      <c r="AG53" t="s">
        <v>612</v>
      </c>
      <c r="AH53" t="s">
        <v>335</v>
      </c>
      <c r="AI53">
        <v>38580903</v>
      </c>
      <c r="AJ53" t="s">
        <v>613</v>
      </c>
      <c r="AK53">
        <v>0</v>
      </c>
      <c r="AL53">
        <v>35.632831600000003</v>
      </c>
      <c r="AM53">
        <v>-117.42816929999999</v>
      </c>
      <c r="AN53">
        <v>0</v>
      </c>
      <c r="AO53">
        <v>3260</v>
      </c>
      <c r="AP53">
        <v>630</v>
      </c>
      <c r="AQ53" t="s">
        <v>329</v>
      </c>
      <c r="AR53" t="s">
        <v>330</v>
      </c>
      <c r="AS53" t="s">
        <v>342</v>
      </c>
      <c r="AT53" t="s">
        <v>343</v>
      </c>
      <c r="AU53" t="s">
        <v>327</v>
      </c>
      <c r="AV53" t="s">
        <v>614</v>
      </c>
      <c r="AW53">
        <v>1512</v>
      </c>
      <c r="AX53">
        <v>384</v>
      </c>
      <c r="AY53">
        <v>480</v>
      </c>
      <c r="AZ53">
        <v>86</v>
      </c>
      <c r="BA53">
        <v>135</v>
      </c>
      <c r="BB53">
        <v>312</v>
      </c>
      <c r="BC53" t="s">
        <v>333</v>
      </c>
      <c r="BD53">
        <v>95</v>
      </c>
      <c r="BE53">
        <v>200</v>
      </c>
      <c r="BF53" t="s">
        <v>337</v>
      </c>
      <c r="BG53" t="s">
        <v>1175</v>
      </c>
      <c r="BH53" t="s">
        <v>335</v>
      </c>
      <c r="BI53" t="s">
        <v>612</v>
      </c>
      <c r="BJ53" t="s">
        <v>335</v>
      </c>
      <c r="BK53">
        <v>38580903</v>
      </c>
      <c r="BL53">
        <v>2.61</v>
      </c>
      <c r="BM53">
        <v>0.13</v>
      </c>
      <c r="BN53" t="s">
        <v>340</v>
      </c>
      <c r="BO53" t="s">
        <v>1173</v>
      </c>
      <c r="BP53">
        <v>25</v>
      </c>
      <c r="BQ53">
        <v>69.2</v>
      </c>
      <c r="BR53" t="s">
        <v>331</v>
      </c>
      <c r="BS53" t="s">
        <v>336</v>
      </c>
      <c r="BT53" t="s">
        <v>327</v>
      </c>
      <c r="BU53" t="s">
        <v>610</v>
      </c>
      <c r="BV53" t="s">
        <v>339</v>
      </c>
      <c r="BW53" t="s">
        <v>1174</v>
      </c>
      <c r="BX53">
        <v>2.82</v>
      </c>
      <c r="BY53">
        <v>0.28599999999999998</v>
      </c>
      <c r="BZ53" t="s">
        <v>341</v>
      </c>
      <c r="CA53" t="s">
        <v>1175</v>
      </c>
      <c r="CB53">
        <v>13</v>
      </c>
      <c r="CC53">
        <v>98.3</v>
      </c>
      <c r="CD53" t="s">
        <v>342</v>
      </c>
      <c r="CE53" t="s">
        <v>343</v>
      </c>
      <c r="CF53" t="s">
        <v>327</v>
      </c>
      <c r="CG53" t="s">
        <v>615</v>
      </c>
      <c r="CH53" t="s">
        <v>344</v>
      </c>
      <c r="CI53" t="s">
        <v>1176</v>
      </c>
      <c r="CV53" t="s">
        <v>1177</v>
      </c>
      <c r="CW53" t="s">
        <v>335</v>
      </c>
      <c r="CX53" t="s">
        <v>612</v>
      </c>
      <c r="CY53" t="s">
        <v>335</v>
      </c>
      <c r="CZ53">
        <v>38580903</v>
      </c>
    </row>
    <row r="54" spans="1:144" x14ac:dyDescent="0.2">
      <c r="A54" t="s">
        <v>1178</v>
      </c>
      <c r="B54" t="s">
        <v>1179</v>
      </c>
      <c r="C54" t="s">
        <v>327</v>
      </c>
      <c r="D54" t="s">
        <v>328</v>
      </c>
      <c r="E54" t="s">
        <v>603</v>
      </c>
      <c r="F54">
        <v>7</v>
      </c>
      <c r="G54" t="s">
        <v>139</v>
      </c>
      <c r="H54" t="s">
        <v>604</v>
      </c>
      <c r="I54">
        <v>0</v>
      </c>
      <c r="J54">
        <v>35.774666699999997</v>
      </c>
      <c r="K54">
        <v>-117.58616670000001</v>
      </c>
      <c r="L54">
        <v>0</v>
      </c>
      <c r="M54">
        <v>3270</v>
      </c>
      <c r="N54">
        <v>210</v>
      </c>
      <c r="O54" t="s">
        <v>329</v>
      </c>
      <c r="P54" t="s">
        <v>330</v>
      </c>
      <c r="Q54" t="s">
        <v>331</v>
      </c>
      <c r="R54" t="s">
        <v>332</v>
      </c>
      <c r="S54" t="s">
        <v>327</v>
      </c>
      <c r="T54" t="s">
        <v>605</v>
      </c>
      <c r="U54">
        <v>504</v>
      </c>
      <c r="V54">
        <v>240</v>
      </c>
      <c r="W54">
        <v>264</v>
      </c>
      <c r="X54">
        <v>86</v>
      </c>
      <c r="Y54">
        <v>188</v>
      </c>
      <c r="Z54">
        <v>51</v>
      </c>
      <c r="AA54" t="s">
        <v>333</v>
      </c>
      <c r="AB54">
        <v>95</v>
      </c>
      <c r="AC54">
        <v>110</v>
      </c>
      <c r="AD54" t="s">
        <v>334</v>
      </c>
      <c r="AE54" t="s">
        <v>1178</v>
      </c>
      <c r="AF54" t="s">
        <v>335</v>
      </c>
      <c r="AG54" t="s">
        <v>606</v>
      </c>
      <c r="AH54" t="s">
        <v>335</v>
      </c>
      <c r="AI54">
        <v>38583991</v>
      </c>
      <c r="AJ54" t="s">
        <v>607</v>
      </c>
      <c r="AK54">
        <v>0</v>
      </c>
      <c r="AL54">
        <v>35.777332299999998</v>
      </c>
      <c r="AM54">
        <v>-117.5898361</v>
      </c>
      <c r="AN54">
        <v>0</v>
      </c>
      <c r="AO54">
        <v>2090</v>
      </c>
      <c r="AP54">
        <v>470</v>
      </c>
      <c r="AQ54" t="s">
        <v>329</v>
      </c>
      <c r="AR54" t="s">
        <v>330</v>
      </c>
      <c r="AS54" t="s">
        <v>342</v>
      </c>
      <c r="AT54" t="s">
        <v>343</v>
      </c>
      <c r="AU54" t="s">
        <v>327</v>
      </c>
      <c r="AV54" t="s">
        <v>608</v>
      </c>
      <c r="AW54">
        <v>1128</v>
      </c>
      <c r="AX54">
        <v>432</v>
      </c>
      <c r="AY54">
        <v>504</v>
      </c>
      <c r="AZ54">
        <v>86</v>
      </c>
      <c r="BA54">
        <v>298</v>
      </c>
      <c r="BB54">
        <v>312</v>
      </c>
      <c r="BC54" t="s">
        <v>333</v>
      </c>
      <c r="BD54">
        <v>95</v>
      </c>
      <c r="BE54">
        <v>210</v>
      </c>
      <c r="BF54" t="s">
        <v>337</v>
      </c>
      <c r="BG54" t="s">
        <v>1180</v>
      </c>
      <c r="BH54" t="s">
        <v>335</v>
      </c>
      <c r="BI54" t="s">
        <v>606</v>
      </c>
      <c r="BJ54" t="s">
        <v>335</v>
      </c>
      <c r="BK54">
        <v>38583991</v>
      </c>
      <c r="BL54">
        <v>2.66</v>
      </c>
      <c r="BM54">
        <v>0.14000000000000001</v>
      </c>
      <c r="BN54" t="s">
        <v>340</v>
      </c>
      <c r="BO54" t="s">
        <v>1178</v>
      </c>
      <c r="BP54">
        <v>25</v>
      </c>
      <c r="BQ54">
        <v>54.8</v>
      </c>
      <c r="BR54" t="s">
        <v>331</v>
      </c>
      <c r="BS54" t="s">
        <v>336</v>
      </c>
      <c r="BT54" t="s">
        <v>327</v>
      </c>
      <c r="BU54" t="s">
        <v>603</v>
      </c>
      <c r="BV54" t="s">
        <v>339</v>
      </c>
      <c r="BW54" t="s">
        <v>1179</v>
      </c>
      <c r="BX54">
        <v>2.88</v>
      </c>
      <c r="BY54">
        <v>0.23499999999999999</v>
      </c>
      <c r="BZ54" t="s">
        <v>341</v>
      </c>
      <c r="CA54" t="s">
        <v>1180</v>
      </c>
      <c r="CB54">
        <v>14</v>
      </c>
      <c r="CC54">
        <v>60.9</v>
      </c>
      <c r="CD54" t="s">
        <v>342</v>
      </c>
      <c r="CE54" t="s">
        <v>343</v>
      </c>
      <c r="CF54" t="s">
        <v>327</v>
      </c>
      <c r="CG54" t="s">
        <v>609</v>
      </c>
      <c r="CH54" t="s">
        <v>344</v>
      </c>
      <c r="CI54" t="s">
        <v>1181</v>
      </c>
      <c r="CV54" t="s">
        <v>1182</v>
      </c>
      <c r="CW54" t="s">
        <v>335</v>
      </c>
      <c r="CX54" t="s">
        <v>606</v>
      </c>
      <c r="CY54" t="s">
        <v>335</v>
      </c>
      <c r="CZ54">
        <v>38583991</v>
      </c>
    </row>
    <row r="55" spans="1:144" x14ac:dyDescent="0.2">
      <c r="A55" t="s">
        <v>1183</v>
      </c>
      <c r="B55" t="s">
        <v>1184</v>
      </c>
      <c r="C55" t="s">
        <v>327</v>
      </c>
      <c r="D55" t="s">
        <v>328</v>
      </c>
      <c r="E55" t="s">
        <v>596</v>
      </c>
      <c r="F55">
        <v>9</v>
      </c>
      <c r="G55" t="s">
        <v>139</v>
      </c>
      <c r="H55" t="s">
        <v>597</v>
      </c>
      <c r="I55">
        <v>0</v>
      </c>
      <c r="J55">
        <v>35.647833300000002</v>
      </c>
      <c r="K55">
        <v>-117.4546667</v>
      </c>
      <c r="L55">
        <v>0</v>
      </c>
      <c r="M55">
        <v>2650</v>
      </c>
      <c r="N55">
        <v>160</v>
      </c>
      <c r="O55" t="s">
        <v>329</v>
      </c>
      <c r="P55" t="s">
        <v>330</v>
      </c>
      <c r="Q55" t="s">
        <v>331</v>
      </c>
      <c r="R55" t="s">
        <v>332</v>
      </c>
      <c r="S55" t="s">
        <v>327</v>
      </c>
      <c r="T55" t="s">
        <v>598</v>
      </c>
      <c r="U55">
        <v>384</v>
      </c>
      <c r="V55">
        <v>240</v>
      </c>
      <c r="W55">
        <v>288</v>
      </c>
      <c r="X55">
        <v>79</v>
      </c>
      <c r="Y55">
        <v>186</v>
      </c>
      <c r="Z55">
        <v>69</v>
      </c>
      <c r="AA55" t="s">
        <v>333</v>
      </c>
      <c r="AB55">
        <v>95</v>
      </c>
      <c r="AC55">
        <v>120</v>
      </c>
      <c r="AD55" t="s">
        <v>334</v>
      </c>
      <c r="AE55" t="s">
        <v>1183</v>
      </c>
      <c r="AF55" t="s">
        <v>335</v>
      </c>
      <c r="AG55" t="s">
        <v>599</v>
      </c>
      <c r="AH55" t="s">
        <v>335</v>
      </c>
      <c r="AI55">
        <v>38587239</v>
      </c>
      <c r="AJ55" t="s">
        <v>600</v>
      </c>
      <c r="AK55">
        <v>0</v>
      </c>
      <c r="AL55">
        <v>35.645168300000002</v>
      </c>
      <c r="AM55">
        <v>-117.4521637</v>
      </c>
      <c r="AN55">
        <v>0</v>
      </c>
      <c r="AO55">
        <v>2390</v>
      </c>
      <c r="AP55">
        <v>400</v>
      </c>
      <c r="AQ55" t="s">
        <v>329</v>
      </c>
      <c r="AR55" t="s">
        <v>330</v>
      </c>
      <c r="AS55" t="s">
        <v>342</v>
      </c>
      <c r="AT55" t="s">
        <v>343</v>
      </c>
      <c r="AU55" t="s">
        <v>327</v>
      </c>
      <c r="AV55" t="s">
        <v>601</v>
      </c>
      <c r="AW55">
        <v>960</v>
      </c>
      <c r="AX55">
        <v>360</v>
      </c>
      <c r="AY55">
        <v>456</v>
      </c>
      <c r="AZ55">
        <v>81</v>
      </c>
      <c r="BA55">
        <v>141</v>
      </c>
      <c r="BB55">
        <v>283</v>
      </c>
      <c r="BC55" t="s">
        <v>333</v>
      </c>
      <c r="BD55">
        <v>95</v>
      </c>
      <c r="BE55">
        <v>190</v>
      </c>
      <c r="BF55" t="s">
        <v>337</v>
      </c>
      <c r="BG55" t="s">
        <v>1185</v>
      </c>
      <c r="BH55" t="s">
        <v>335</v>
      </c>
      <c r="BI55" t="s">
        <v>599</v>
      </c>
      <c r="BJ55" t="s">
        <v>335</v>
      </c>
      <c r="BK55">
        <v>38587239</v>
      </c>
      <c r="BL55">
        <v>2.57</v>
      </c>
      <c r="BM55">
        <v>0.14099999999999999</v>
      </c>
      <c r="BN55" t="s">
        <v>340</v>
      </c>
      <c r="BO55" t="s">
        <v>1183</v>
      </c>
      <c r="BP55">
        <v>25</v>
      </c>
      <c r="BQ55">
        <v>66.900000000000006</v>
      </c>
      <c r="BR55" t="s">
        <v>331</v>
      </c>
      <c r="BS55" t="s">
        <v>336</v>
      </c>
      <c r="BT55" t="s">
        <v>327</v>
      </c>
      <c r="BU55" t="s">
        <v>596</v>
      </c>
      <c r="BV55" t="s">
        <v>339</v>
      </c>
      <c r="BW55" t="s">
        <v>1184</v>
      </c>
      <c r="BX55">
        <v>2.75</v>
      </c>
      <c r="BY55">
        <v>0.191</v>
      </c>
      <c r="BZ55" t="s">
        <v>341</v>
      </c>
      <c r="CA55" t="s">
        <v>1185</v>
      </c>
      <c r="CB55">
        <v>10</v>
      </c>
      <c r="CC55">
        <v>93.6</v>
      </c>
      <c r="CD55" t="s">
        <v>342</v>
      </c>
      <c r="CE55" t="s">
        <v>343</v>
      </c>
      <c r="CF55" t="s">
        <v>327</v>
      </c>
      <c r="CG55" t="s">
        <v>602</v>
      </c>
      <c r="CH55" t="s">
        <v>344</v>
      </c>
      <c r="CI55" t="s">
        <v>1186</v>
      </c>
      <c r="CV55" t="s">
        <v>1187</v>
      </c>
      <c r="CW55" t="s">
        <v>335</v>
      </c>
      <c r="CX55" t="s">
        <v>599</v>
      </c>
      <c r="CY55" t="s">
        <v>335</v>
      </c>
      <c r="CZ55">
        <v>38587239</v>
      </c>
    </row>
    <row r="56" spans="1:144" x14ac:dyDescent="0.2">
      <c r="A56" t="s">
        <v>1188</v>
      </c>
      <c r="B56" t="s">
        <v>1189</v>
      </c>
      <c r="C56" t="s">
        <v>327</v>
      </c>
      <c r="D56" t="s">
        <v>328</v>
      </c>
      <c r="E56" t="s">
        <v>347</v>
      </c>
      <c r="F56">
        <v>15</v>
      </c>
      <c r="G56" t="s">
        <v>139</v>
      </c>
      <c r="H56" t="s">
        <v>348</v>
      </c>
      <c r="I56">
        <v>0</v>
      </c>
      <c r="J56">
        <v>35.894833300000002</v>
      </c>
      <c r="K56">
        <v>-117.7166667</v>
      </c>
      <c r="L56">
        <v>0</v>
      </c>
      <c r="M56">
        <v>8210</v>
      </c>
      <c r="N56">
        <v>320</v>
      </c>
      <c r="O56" t="s">
        <v>329</v>
      </c>
      <c r="P56" t="s">
        <v>330</v>
      </c>
      <c r="Q56" t="s">
        <v>331</v>
      </c>
      <c r="R56" t="s">
        <v>332</v>
      </c>
      <c r="S56" t="s">
        <v>327</v>
      </c>
      <c r="T56" t="s">
        <v>347</v>
      </c>
      <c r="U56">
        <v>768</v>
      </c>
      <c r="V56">
        <v>240</v>
      </c>
      <c r="W56">
        <v>264</v>
      </c>
      <c r="X56">
        <v>83</v>
      </c>
      <c r="Y56">
        <v>28</v>
      </c>
      <c r="Z56">
        <v>15</v>
      </c>
      <c r="AA56" t="s">
        <v>333</v>
      </c>
      <c r="AB56">
        <v>95</v>
      </c>
      <c r="AC56">
        <v>110</v>
      </c>
      <c r="AD56" t="s">
        <v>334</v>
      </c>
      <c r="AE56" t="s">
        <v>1188</v>
      </c>
      <c r="AF56" t="s">
        <v>335</v>
      </c>
      <c r="AG56" t="s">
        <v>349</v>
      </c>
      <c r="AH56" t="s">
        <v>335</v>
      </c>
      <c r="AI56">
        <v>38589287</v>
      </c>
      <c r="AJ56" t="s">
        <v>350</v>
      </c>
      <c r="AK56">
        <v>0</v>
      </c>
      <c r="AL56">
        <v>35.897666899999997</v>
      </c>
      <c r="AM56">
        <v>-117.72299959999999</v>
      </c>
      <c r="AN56">
        <v>0</v>
      </c>
      <c r="AO56">
        <v>7520</v>
      </c>
      <c r="AP56">
        <v>530</v>
      </c>
      <c r="AQ56" t="s">
        <v>329</v>
      </c>
      <c r="AR56" t="s">
        <v>330</v>
      </c>
      <c r="AS56" t="s">
        <v>342</v>
      </c>
      <c r="AT56" t="s">
        <v>343</v>
      </c>
      <c r="AU56" t="s">
        <v>327</v>
      </c>
      <c r="AV56" t="s">
        <v>351</v>
      </c>
      <c r="AW56">
        <v>1272</v>
      </c>
      <c r="AX56">
        <v>384</v>
      </c>
      <c r="AY56">
        <v>480</v>
      </c>
      <c r="AZ56">
        <v>83</v>
      </c>
      <c r="BA56">
        <v>341</v>
      </c>
      <c r="BB56">
        <v>337</v>
      </c>
      <c r="BC56" t="s">
        <v>333</v>
      </c>
      <c r="BD56">
        <v>95</v>
      </c>
      <c r="BE56">
        <v>200</v>
      </c>
      <c r="BF56" t="s">
        <v>337</v>
      </c>
      <c r="BG56" t="s">
        <v>1190</v>
      </c>
      <c r="BH56" t="s">
        <v>335</v>
      </c>
      <c r="BI56" t="s">
        <v>349</v>
      </c>
      <c r="BJ56" t="s">
        <v>335</v>
      </c>
      <c r="BK56">
        <v>38589287</v>
      </c>
      <c r="BL56">
        <v>3</v>
      </c>
      <c r="BM56">
        <v>0.156</v>
      </c>
      <c r="BN56" t="s">
        <v>340</v>
      </c>
      <c r="BO56" t="s">
        <v>1188</v>
      </c>
      <c r="BP56">
        <v>73</v>
      </c>
      <c r="BQ56">
        <v>33.1</v>
      </c>
      <c r="BR56" t="s">
        <v>331</v>
      </c>
      <c r="BS56" t="s">
        <v>336</v>
      </c>
      <c r="BT56" t="s">
        <v>327</v>
      </c>
      <c r="BU56" t="s">
        <v>347</v>
      </c>
      <c r="BV56" t="s">
        <v>339</v>
      </c>
      <c r="BW56" t="s">
        <v>1189</v>
      </c>
      <c r="BX56">
        <v>3.06</v>
      </c>
      <c r="BY56">
        <v>0.21299999999999999</v>
      </c>
      <c r="BZ56" t="s">
        <v>338</v>
      </c>
      <c r="CA56" t="s">
        <v>1190</v>
      </c>
      <c r="CB56">
        <v>19</v>
      </c>
      <c r="CC56">
        <v>55.2</v>
      </c>
      <c r="CD56" t="s">
        <v>342</v>
      </c>
      <c r="CE56" t="s">
        <v>343</v>
      </c>
      <c r="CF56" t="s">
        <v>327</v>
      </c>
      <c r="CG56" t="s">
        <v>352</v>
      </c>
      <c r="CH56" t="s">
        <v>344</v>
      </c>
      <c r="CI56" t="s">
        <v>1191</v>
      </c>
      <c r="CJ56">
        <v>3.06</v>
      </c>
      <c r="CK56">
        <v>0.26300000000000001</v>
      </c>
      <c r="CL56" t="s">
        <v>341</v>
      </c>
      <c r="CM56" t="s">
        <v>1190</v>
      </c>
      <c r="CN56">
        <v>32</v>
      </c>
      <c r="CO56">
        <v>39</v>
      </c>
      <c r="CP56" t="s">
        <v>342</v>
      </c>
      <c r="CQ56" t="s">
        <v>343</v>
      </c>
      <c r="CR56" t="s">
        <v>327</v>
      </c>
      <c r="CS56" t="s">
        <v>352</v>
      </c>
      <c r="CT56" t="s">
        <v>344</v>
      </c>
      <c r="CU56" t="s">
        <v>1192</v>
      </c>
      <c r="CV56" t="s">
        <v>1193</v>
      </c>
      <c r="CW56" t="s">
        <v>335</v>
      </c>
      <c r="CX56" t="s">
        <v>349</v>
      </c>
      <c r="CY56" t="s">
        <v>335</v>
      </c>
      <c r="CZ56">
        <v>38589287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Combined</vt:lpstr>
      <vt:lpstr>Cat55</vt:lpstr>
      <vt:lpstr>SCSN catalog</vt:lpstr>
      <vt:lpstr>MomentTensor</vt:lpstr>
      <vt:lpstr>FM</vt:lpstr>
      <vt:lpstr>Mags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Annemarie Baltay</cp:lastModifiedBy>
  <dcterms:created xsi:type="dcterms:W3CDTF">2022-03-03T18:38:01Z</dcterms:created>
  <dcterms:modified xsi:type="dcterms:W3CDTF">2022-04-11T21:51:33Z</dcterms:modified>
</cp:coreProperties>
</file>